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Executive\COMM\FISCALMG_Contract\Procurements\2021 Procurements\RFPs\21-010 Scaling and Equating\Procurement Record\For Posting\"/>
    </mc:Choice>
  </mc:AlternateContent>
  <xr:revisionPtr revIDLastSave="0" documentId="13_ncr:1_{828DC98C-18F2-4DA3-A23C-8712E17BFCD6}" xr6:coauthVersionLast="45" xr6:coauthVersionMax="45" xr10:uidLastSave="{00000000-0000-0000-0000-000000000000}"/>
  <workbookProtection workbookAlgorithmName="SHA-512" workbookHashValue="N/eP9hnanMadSge6DZ7ZHGojTeOot+zdsyErdGPYwpkIRNcqZRWh8YWW8dUwM8DoAJqzNe+MzhVzPYruYcbhfQ==" workbookSaltValue="sJQUaMS+kMyNz6ApaPPvMg==" workbookSpinCount="100000" lockStructure="1"/>
  <bookViews>
    <workbookView xWindow="-120" yWindow="-120" windowWidth="29040" windowHeight="15840" tabRatio="1000" activeTab="2" xr2:uid="{C66E2B67-4E5C-48F5-BF8A-1382F977D668}"/>
  </bookViews>
  <sheets>
    <sheet name="RFP 21-010 BidFormCostProposal" sheetId="1" r:id="rId1"/>
    <sheet name="Subcontracting All Students" sheetId="4" r:id="rId2"/>
    <sheet name="MWBE Purchases All Students" sheetId="5" r:id="rId3"/>
  </sheets>
  <definedNames>
    <definedName name="_xlnm.Print_Area" localSheetId="0">'RFP 21-010 BidFormCostProposal'!$A$1:$C$129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6" i="5" l="1"/>
  <c r="E21" i="5"/>
  <c r="C128" i="1" l="1"/>
  <c r="C19" i="1" l="1"/>
  <c r="E20" i="5" l="1"/>
  <c r="C51" i="1"/>
  <c r="C113" i="1" l="1"/>
  <c r="C81" i="1" l="1"/>
  <c r="C129" i="1" s="1"/>
  <c r="F30" i="4" l="1"/>
  <c r="E35" i="5"/>
  <c r="E19" i="5"/>
  <c r="F29" i="4"/>
  <c r="E37" i="5" l="1"/>
  <c r="F31" i="4" l="1"/>
</calcChain>
</file>

<file path=xl/sharedStrings.xml><?xml version="1.0" encoding="utf-8"?>
<sst xmlns="http://schemas.openxmlformats.org/spreadsheetml/2006/main" count="256" uniqueCount="196">
  <si>
    <t>MONTH / YEAR</t>
  </si>
  <si>
    <t>TOTAL COST</t>
  </si>
  <si>
    <t>ACTIVITY</t>
  </si>
  <si>
    <t>On or before January 2022</t>
  </si>
  <si>
    <t>April/May 2022</t>
  </si>
  <si>
    <t>On or before January 2023</t>
  </si>
  <si>
    <t>April/May 2023</t>
  </si>
  <si>
    <t>On or before January 2024</t>
  </si>
  <si>
    <t>April/May 2024</t>
  </si>
  <si>
    <t>On or before January 2025</t>
  </si>
  <si>
    <t>April/May 2025</t>
  </si>
  <si>
    <t>Bidder Name:</t>
  </si>
  <si>
    <t>Name of Subcontractor</t>
  </si>
  <si>
    <t>M/WBE*</t>
  </si>
  <si>
    <t>Entity Type</t>
  </si>
  <si>
    <t>Work Description</t>
  </si>
  <si>
    <t>Year 1 Cost</t>
  </si>
  <si>
    <t>Multi-Year Cost (including Year 1)</t>
  </si>
  <si>
    <r>
      <t>¨</t>
    </r>
    <r>
      <rPr>
        <sz val="8"/>
        <rFont val="Arial"/>
        <family val="2"/>
      </rPr>
      <t xml:space="preserve"> MBE</t>
    </r>
  </si>
  <si>
    <r>
      <t>¨</t>
    </r>
    <r>
      <rPr>
        <sz val="8"/>
        <rFont val="Arial"/>
        <family val="2"/>
      </rPr>
      <t xml:space="preserve">  For Profit</t>
    </r>
  </si>
  <si>
    <r>
      <t>¨</t>
    </r>
    <r>
      <rPr>
        <sz val="8"/>
        <rFont val="Arial"/>
        <family val="2"/>
      </rPr>
      <t xml:space="preserve"> WBE</t>
    </r>
  </si>
  <si>
    <r>
      <t>¨</t>
    </r>
    <r>
      <rPr>
        <sz val="8"/>
        <rFont val="Arial"/>
        <family val="2"/>
      </rPr>
      <t xml:space="preserve"> Not –For-Profit</t>
    </r>
  </si>
  <si>
    <t>Total Multi-Year Subcontracting Costs</t>
  </si>
  <si>
    <t>Total Multi-Year Project Budget</t>
  </si>
  <si>
    <t>Total Multi-Year Subcontracting Costs divided by Total Multi-Year Budget (%)**</t>
  </si>
  <si>
    <t xml:space="preserve">*Indicate whether the subcontractor is a Minority or Women–Owned Business Enterprise.  </t>
  </si>
  <si>
    <t>Leave box blank if subcontractor is neither.</t>
  </si>
  <si>
    <t>**Subcontracting is limited to thirty percent (30%) of the total contract budget.</t>
  </si>
  <si>
    <t xml:space="preserve">Table 1: Minority Business Enterprise (MBE) </t>
  </si>
  <si>
    <t>Name of Vendor</t>
  </si>
  <si>
    <t>Type of Services or Supplies</t>
  </si>
  <si>
    <t>Multi-Year Cost 
(including Year 1)</t>
  </si>
  <si>
    <t>Total MBE Costs</t>
  </si>
  <si>
    <t>Total Budget</t>
  </si>
  <si>
    <t>Total MBE Costs divided by Total Budget (%)</t>
  </si>
  <si>
    <t>Table 2: Women-Owned Business Enterprise (WBE)</t>
  </si>
  <si>
    <t>Total WBE Costs</t>
  </si>
  <si>
    <t>Total WBE Costs divided by Total Budget (%)</t>
  </si>
  <si>
    <t>New York State Education Department</t>
  </si>
  <si>
    <t>Vendors should be prepared to show how they derived the amounts for each activity should they be subject to audit by NYSED or Office of the State Comptroller.</t>
  </si>
  <si>
    <t>Vendor Signature:</t>
  </si>
  <si>
    <t>Date:</t>
  </si>
  <si>
    <t>Printed Name:</t>
  </si>
  <si>
    <t>Company Name:</t>
  </si>
  <si>
    <t>Company Address:</t>
  </si>
  <si>
    <t>The Financial Criteria portion of the RFP will be scored based upon the grand total cost.</t>
  </si>
  <si>
    <t xml:space="preserve">Budget Form – Cost Proposal </t>
  </si>
  <si>
    <t>Scaling and Scale Maintenance, Standard Setting, and Reliability/Validity Analyses of the New York State Regents Examination and Elementary/Intermediate-level Science Test Programs</t>
  </si>
  <si>
    <t>Conduct Cognitive Lab Study for the Regents Examination in Biology with NYS Students</t>
  </si>
  <si>
    <t>Conduct Cognitive Lab Study for the Regents Examination in Earth and Space Science with NYS Students</t>
  </si>
  <si>
    <t>Conduct an alignment study for the Regents Examination in Earth and Space Science.</t>
  </si>
  <si>
    <t>Conduct a standard setting meeting in the Albany area to set performance standards for the Grade 5 elementary-level Science test.</t>
  </si>
  <si>
    <t>Develop a standard setting technical report for the Grade 8 intermediate-level Science (P-12) test.</t>
  </si>
  <si>
    <t>Develop a standard setting technical report for the Algebra I (Next Gen) Regents Examination.</t>
  </si>
  <si>
    <t>Develop a standard setting technical report for a the Physical Setting: Physics (P-12) Regents Examination.</t>
  </si>
  <si>
    <t>Conduct a standard setting meeting in the Albany area to set performance standards for the Geometry (Next Gen) Regents Examination.</t>
  </si>
  <si>
    <t>Conduct a standard setting meeting in the Albany area to set performance standards for the Life Science: Biology Regents Examination.</t>
  </si>
  <si>
    <t>Conduct a standard-setting meeting in the Albany area to set performance standards a the Earth and Space Sciences Regents Examination.</t>
  </si>
  <si>
    <t>Conduct a standard setting meeting in the Albany area to set performance standards for the Algebra I (Next Gen) Regents Examination.</t>
  </si>
  <si>
    <t>Develop a standard setting technical report for the Geometry (Next Gen) Regents Examination.</t>
  </si>
  <si>
    <t>Develop a standard setting technical report for the Life Science: Biology Regents Examination.</t>
  </si>
  <si>
    <t>Develop a standard setting technical report for the Earth and Space Sciences Regents Examination.</t>
  </si>
  <si>
    <t>Conduct an alignment study for the Regents Examination in Life Science: Biology.</t>
  </si>
  <si>
    <t xml:space="preserve">Subcontracting Form for ALL ACTIVITIES INCLUDING OPERATIONAL SCORE COLLECTIONS WITH ALL STUDENT TEST TAKERS  </t>
  </si>
  <si>
    <t xml:space="preserve">MWBE Purchases Form for ALL ACTIVITIES INCLUDING OPERATIONAL SCORE COLLECTIONS WITH ALL STUDENT TEST TAKERS  </t>
  </si>
  <si>
    <t>Develop a standard setting technical report for the Algebra II (Next Gen) Regents Examination.</t>
  </si>
  <si>
    <t>Conduct a standard setting meeting in the Albany area to set performance standards for the Algebra II (Next Gen) Regents Examination.</t>
  </si>
  <si>
    <t>Develop a standard setting technical report for the Physical Setting: Chemistry (P-12) Regents Examination.</t>
  </si>
  <si>
    <t>Prepare annual technical reports for three operational administrations per year (August 2020, January 2021, and June 2021) for Regents Examinations in ELA, Mathematics, Science, and Social Studies and for the spring 2021 administration of the elementary- and intermediate-level Science tests.</t>
  </si>
  <si>
    <t>Develop a standard setting technical report for the Grade 5 elementary-level science test.</t>
  </si>
  <si>
    <t>Conduct analysis and provide evidence regarding reliability, validity, scaling and equating, as well as summary statistics for each operational Regents Examination title administered in June 2024, and for the spring 2024 administrations of the elementary- and intermediate-level Science tests.</t>
  </si>
  <si>
    <t>Conduct Cognitive Lab Study for Grade 5 elementary-level Science test with NYS students.</t>
  </si>
  <si>
    <t>Conduct Cognitive Lab Study for Grade 8 intermediate-level Science test with NYS students.</t>
  </si>
  <si>
    <t>Provide one-time Alignment Study for the Grade 5 elementary-level Science test by an Independent Party.</t>
  </si>
  <si>
    <t>Provide one-time Alignment Study for the Grade 8 Intermediate-level Science test by an Independent Party.</t>
  </si>
  <si>
    <t>Conduct an alignment study for the Regents Examination in ELA (Next Gen).</t>
  </si>
  <si>
    <t>Conduct a standard setting meeting in the Albany area to set performance standards for the Regents Examination in ELA (Next Gen).</t>
  </si>
  <si>
    <t>Develop a standard setting technical report for the Regents Examination in ELA (Next Gen).</t>
  </si>
  <si>
    <r>
      <rPr>
        <sz val="11"/>
        <rFont val="Arial"/>
        <family val="2"/>
      </rPr>
      <t>Produce a</t>
    </r>
    <r>
      <rPr>
        <sz val="11"/>
        <color theme="1"/>
        <rFont val="Arial"/>
        <family val="2"/>
      </rPr>
      <t xml:space="preserve"> technical report that provides statistical analysis by content area (English Language Arts (ELA), Mathematics, Science, and Social Studies) for the Regents Examination program field tests, and the elementary- and intermediate-level Science program field tests administered in the 2022-23 school year. </t>
    </r>
  </si>
  <si>
    <r>
      <rPr>
        <sz val="11"/>
        <rFont val="Arial"/>
        <family val="2"/>
      </rPr>
      <t>Produce a</t>
    </r>
    <r>
      <rPr>
        <sz val="11"/>
        <color theme="1"/>
        <rFont val="Arial"/>
        <family val="2"/>
      </rPr>
      <t xml:space="preserve"> technical report that provides statistical analysis by content area (English Language Arts (ELA), Mathematics, Science, and Social Studies) for the Regents Examination program field tests, and the elementary- and intermediate-level Science program field tests administered in the 2023-24 school year. </t>
    </r>
  </si>
  <si>
    <t>Year 1 - October 1, 2021 to September 30, 2022</t>
  </si>
  <si>
    <r>
      <t xml:space="preserve">Equate data from field tests for the elementary- and intermediate-level Science tests and approximately </t>
    </r>
    <r>
      <rPr>
        <sz val="11"/>
        <rFont val="Arial"/>
        <family val="2"/>
      </rPr>
      <t>12-16</t>
    </r>
    <r>
      <rPr>
        <sz val="11"/>
        <color theme="1"/>
        <rFont val="Arial"/>
        <family val="2"/>
      </rPr>
      <t xml:space="preserve"> Regents Examination titles administered in May 2021. Provide item statistics in bank, label formats, and related data file for each field test administration.</t>
    </r>
  </si>
  <si>
    <t>Conduct analysis and provide evidence regarding reliability, validity, scaling and equating, as well as summary statistics for each operational Regents Examination title administered in June 2021, and for the 2021 administration of the elementary- and intermediate-level Science tests.</t>
  </si>
  <si>
    <r>
      <rPr>
        <sz val="11"/>
        <rFont val="Arial"/>
        <family val="2"/>
      </rPr>
      <t>Produce a</t>
    </r>
    <r>
      <rPr>
        <sz val="11"/>
        <color theme="1"/>
        <rFont val="Arial"/>
        <family val="2"/>
      </rPr>
      <t xml:space="preserve"> technical report that provides statistical analysis by content area (English Language Arts (ELA), Mathematics, Science, and Social Studies) for the Regents Examination program field tests, and the elementary- and intermediate-level Science program field tests administered in the 2020-21 school year. </t>
    </r>
  </si>
  <si>
    <t>Create a field test form equating plan to link and equate field tests to each other and to the operational base scale for the elementary- and intermediate-level Science tests and for approximately 2-4 new operational Regents Examinations for the May 2022 field test administration.</t>
  </si>
  <si>
    <t>Produce scoring tables, raw score to theta (ability scale) to scale score, and conversion charts for approximately 9-11 operational Regents Examinations being administered in June 2022 and for the intermediate-level Science test being administered in Spring 2022.</t>
  </si>
  <si>
    <t>Produce scoring tables, raw score to theta (ability scale) to scale score, and conversion charts for approximately 8-10 operational Regents Examinations being administered in August 2022.</t>
  </si>
  <si>
    <t xml:space="preserve"> Year 2 - October 1, 2022 to September 30, 2023</t>
  </si>
  <si>
    <r>
      <t xml:space="preserve">Equate data from field tests for the elementary- and intermediate-level </t>
    </r>
    <r>
      <rPr>
        <sz val="11"/>
        <rFont val="Arial"/>
        <family val="2"/>
      </rPr>
      <t>S</t>
    </r>
    <r>
      <rPr>
        <sz val="11"/>
        <color theme="1"/>
        <rFont val="Arial"/>
        <family val="2"/>
      </rPr>
      <t>cience field tests and from the approximately 13-16 Regents Examinations field tests administered in May 2022. Provide item statistics in bank, label formats, and related data file for each field test administration.</t>
    </r>
  </si>
  <si>
    <t>Conduct analysis and provide evidence regarding reliability, validity, scaling and equating, as well as summary statistics for each operational Regents Examination title administered in June 2022, and for the 2022 administration of the intermediate-level Science test.</t>
  </si>
  <si>
    <t>Prepare annual technical reports for three operational administrations per year (August 2021, January 2022, and June 2022) for Regents Examinations in ELA, Mathematics, Science, and Social Studies and for the spring 2022 administration of the intermediate-level Science test.</t>
  </si>
  <si>
    <r>
      <rPr>
        <sz val="11"/>
        <rFont val="Arial"/>
        <family val="2"/>
      </rPr>
      <t>Produce a</t>
    </r>
    <r>
      <rPr>
        <sz val="11"/>
        <color theme="1"/>
        <rFont val="Arial"/>
        <family val="2"/>
      </rPr>
      <t xml:space="preserve"> technical report that provides statistical analysis by content area (English Language Arts (ELA), Mathematics, Science, and Social Studies) for the Regents Examination program field tests, and the elementary-and intermediate-level Science program field tests administered in the 2021-22 school year. </t>
    </r>
  </si>
  <si>
    <t>Conduct Cognitive Lab Study for the Regents Examination in Algebra I (Next Gen) with NYS students.</t>
  </si>
  <si>
    <t>Create a field test form equating plan to link and equate field tests to each other and to the operational base scale for approximately 3-5 new operational Regents Examinations for the May 2023 field test administration.</t>
  </si>
  <si>
    <t>Produce scoring tables, raw-score-to theta (ability scale) to scale score, and conversion charts for approximately 9-11 operational Regents Examinations being administered in January 2023.</t>
  </si>
  <si>
    <t>Establish the operational baseline scale using item parameter  estimates  from  annual stand-alone field tests for one  (optional, TBD) operational Regents Examination being administered and standard set in June 2022.</t>
  </si>
  <si>
    <t>Establish the operational baseline scale using item parameter estimates from annual stand-alone field test for the Algebra I (Next Gen) operational Regents Examination being administered and standard set in June 2023.</t>
  </si>
  <si>
    <t>Produce scoring tables, raw score to theta (ability scale) to scale score, and conversion charts for approximately 10-13 operational Regents Examinations being administered in June 2023 and for the elementary- and intermediate-level Science tests being administered in Spring 2023.</t>
  </si>
  <si>
    <t>Establish the operational baseline scale using item parameter  estimates  from  annual stand-alone field tests for a fourth (optional, TBD) operational Regents Examination being administered and standard set in June 2023.</t>
  </si>
  <si>
    <t>Conduct a standard setting meeting in the Albany area to set performance standards a the Grade 8 intermediate-level Science (P-12) test.</t>
  </si>
  <si>
    <t>Produce scoring tables, raw score to theta (ability scale) to scale score, and conversion charts for approximately 10-12 operational Regents Examinations being administered in August 2023.</t>
  </si>
  <si>
    <t xml:space="preserve"> Year 3 - October 1, 2023 to September 30, 2024</t>
  </si>
  <si>
    <t>Provide one-time Alignment Study for the Regents Examination in Algebra I (Next Gen) by an Independent Party.</t>
  </si>
  <si>
    <t>Equate data from field tests for the elementary- and intermediate-level Science tests and for approximately 14-18 Regents Examination field tests administered in May 2023. Provide item statistics in bank, label formats, and related data file for each field test administration.</t>
  </si>
  <si>
    <t>Prepare annual technical reports for three operational administrations per year for Regents Examinations in ELA, Mathematics, Science, and Social Studies for the August  2022, January 2023, and June 2023 administrations and the Spring 2023 administration of the elementary- and intermediate-level Science tests.</t>
  </si>
  <si>
    <t>Conduct analysis and provide evidence regarding reliability, validity, scaling and equating, as well as summary statistics for each operational Regents Examination title administered in June 2023, and for the spring 2023 administrations in the elementary- and intermediate-level Science tests.</t>
  </si>
  <si>
    <t>Conduct Cognitive Lab Study for the Regents Examination in ELA (Next Gen) with NYS students.</t>
  </si>
  <si>
    <t>Produce scoring tables, raw-score-to theta (ability scale) to scale score, and conversion charts for approximately 10-12 operational Regents Examinations being administered in January 2024.</t>
  </si>
  <si>
    <t>Create a field test form equating plan to link and equate field tests to each other and to the operational base scale for 1-3 new operational Regents Examinations for the May 2024 field test administration.</t>
  </si>
  <si>
    <t>Establish the operational baseline scale using item parameter estimates from annual stand-alone field test for the Geometry (Next Gen) operational Regents Examination being administered and standard set in June 2024.</t>
  </si>
  <si>
    <t>Establish the operational baseline scale using item parameter estimates from annual stand-alone field test for the Life Science: Biology operational Regents Examination being administered and standard set in June 2024.</t>
  </si>
  <si>
    <t>Establish the operational baseline scale using item parameter estimates from annual stand-alone field test for the Earth and Space Sciences operational Regents Examination being administered and standard set in June 2024.</t>
  </si>
  <si>
    <t>Establish the operational baseline scale using item parameter estimates from annual stand-alone field test for a fourth (TBD) operational Regents Examination being administered and standard set in June 2024.</t>
  </si>
  <si>
    <t>Produce scoring tables, raw score to theta (ability scale) to scale score, and conversion charts for approximately 11-13 operational Regents Examinations being administered in August 2024.</t>
  </si>
  <si>
    <t xml:space="preserve"> Year 4 - October 1, 2024 to September 30, 2025</t>
  </si>
  <si>
    <t>Prepare annual technical reports for three operational administrations per year (August 2023, January 2024, and June 2024) for Regents Examinations in ELA, Mathematics, Science, and Social Studies and for the spring 2024 administrations of the elementary- and intermediate-level Science tests.</t>
  </si>
  <si>
    <t>Establish the operational baseline scale using item parameter estimates from annual stand-alone field test for the English Language Arts (Next Gen) operational Regents Examination being administered and standard set in June 2025.</t>
  </si>
  <si>
    <t>Establish the operational baseline scale using item parameter estimates from annual stand-alone field test for the Algebra II (Next Gen) operational Regents Examination being administered and standard set in June 2025.</t>
  </si>
  <si>
    <t>Establish the operational baseline scale using item parameter estimates from annual stand-alone field test for the Physical Setting: Chemistry (P-12) operational Regents Examination being administered and standard set in June 2025.</t>
  </si>
  <si>
    <t>Establish the operational baseline scale using item parameter estimates from annual stand-alone field tests for the Physical Setting: Physics (P-12) operational Regents Examination being administered and standard set in June 2025.</t>
  </si>
  <si>
    <t>Establish the operational baseline scale using item parameter estimates from annual stand-alone field test for a fifth operational (TBD) Regents Examination being administered and standard set in June 2025.</t>
  </si>
  <si>
    <t>Conduct a standard setting meeting in the Albany area to set performance standards a the Physical Setting: Chemistry (P-12) Regents Examination.</t>
  </si>
  <si>
    <t>Conduct a standard setting meeting in the Albany area to set performance standards for the Physical Setting: Physics (P-12) Regents Examination.</t>
  </si>
  <si>
    <t xml:space="preserve"> Year 5 - October 1, 2025 to September 30, 2026</t>
  </si>
  <si>
    <t>Conduct analysis and provide evidence regarding reliability, validity, scaling and equating, as well as summary statistics for each operational Regents Examination title administered in June 2025, and for the spring 2025 administrations of the elementary- and intermediate-level Science tests.</t>
  </si>
  <si>
    <r>
      <t xml:space="preserve">Prepare annual technical reports for three operational administrations per year (August 2024, January 2025, and June 2025) for Regents Examinations in ELA, </t>
    </r>
    <r>
      <rPr>
        <sz val="11"/>
        <rFont val="Arial"/>
        <family val="2"/>
      </rPr>
      <t>Mathematics, Science, and Social Studies and for t</t>
    </r>
    <r>
      <rPr>
        <sz val="11"/>
        <color theme="1"/>
        <rFont val="Arial"/>
        <family val="2"/>
      </rPr>
      <t xml:space="preserve">he spring 2025 administrations of the elementary- and intermediate-level </t>
    </r>
    <r>
      <rPr>
        <sz val="11"/>
        <rFont val="Arial"/>
        <family val="2"/>
      </rPr>
      <t>Sci</t>
    </r>
    <r>
      <rPr>
        <sz val="11"/>
        <color theme="1"/>
        <rFont val="Arial"/>
        <family val="2"/>
      </rPr>
      <t>ence tests.</t>
    </r>
  </si>
  <si>
    <r>
      <rPr>
        <sz val="11"/>
        <rFont val="Arial"/>
        <family val="2"/>
      </rPr>
      <t>Produce a</t>
    </r>
    <r>
      <rPr>
        <sz val="11"/>
        <color theme="1"/>
        <rFont val="Arial"/>
        <family val="2"/>
      </rPr>
      <t xml:space="preserve"> technical report that provides statistical analysis by content area (English Language Arts (ELA), Mathematics, Science, and Social Studies) for the Regents Examination program field tests, and the elementary- and intermediate-level Science program field tests administered in the 2025-26 school year. </t>
    </r>
  </si>
  <si>
    <t>On or before January 2026</t>
  </si>
  <si>
    <t>April/May 2026</t>
  </si>
  <si>
    <t>Establish the operational baseline scale using item parameter estimates from annual stand-alone field tests for one other operational Regents Examination being administered and standard set in June 2026.</t>
  </si>
  <si>
    <t>Equate data from field tests for the elementary- and intermediate-level Science tests and for approximately 13-16 Regents Examinations administered in May 2024. Provide item statistics in bank, label formats, and related data file for each field test administration.</t>
  </si>
  <si>
    <t>Jan OT (9): A1, A2, GEO, CHEM, ESCI, LENV, ELA, GLHG, US   (PHYS is restricted)</t>
  </si>
  <si>
    <t>June OT (11): A1, A2, GEO, CHEM, ESCI, LENV, PHYS, ELA, GLHG, US, 8</t>
  </si>
  <si>
    <t>FT (16): A1, A1(NG), A2, GEO, GEO (NG), CHEM, ESCI, ESCI (NG), LENV, LENV (NG), PHYS, ELA, GLHG, US, 5, 8 (NG)</t>
  </si>
  <si>
    <t>Aug OT (9): A1, A2, GEO, CHEM, ESCI, LENV, ELA, GLHG, US</t>
  </si>
  <si>
    <t>Jan OT (9): A1, A2, GEO, CHEM, ESCI, LENV, ELA, GLHG, US      (PHYS is restricted)</t>
  </si>
  <si>
    <t>June OT (13): A1, A1(NG), A2, GEO, CHEM, ESCI, LENV, PHYS, ELA, GLHG, US, 5, 8</t>
  </si>
  <si>
    <t>Aug OT (10): A1, A1(NG), A2, GEO, CHEM, ESCI, LENV, ELA, GLHG, US</t>
  </si>
  <si>
    <t>FT (19): A1(NG), A2, A2(NG) GEO, GEO (NG), CHEM, CHEM (NG) ESCI, ESCI (NG), LENV, LENV (NG), PHYS, PHYS (NG), ELA, ELA (NG), GLHG, US, 5, 8</t>
  </si>
  <si>
    <t>Jan OT (10): A1, A1(NG), A2, GEO, CHEM, ESCI, LENV, ELA, GLHG, US    (PHYS is restricted)</t>
  </si>
  <si>
    <t>June OT (16): A1, A1(NG), A2, GEO, GEO (NG), CHEM, ESCI, ESCI (NG), LENV, LENV (NG), PHYS, ELA, GLHG, US, 5, 8</t>
  </si>
  <si>
    <t>Aug OT (12): A1, A2, GEO, GEO (NG), CHEM, ESCI, ESCI (NG), LENV, LENV (NG), ELA, GLHG, US</t>
  </si>
  <si>
    <t>FT (16): A1(NG), A2, A2(NG), GEO (NG), CHEM, CHEM (NG), ESCI (NG), LENV (NG), PHYS, PHYS (NG), ELA, ELA (NG), GLHG, US, 5, 8</t>
  </si>
  <si>
    <t>Produce scoring tables, raw score to theta (ability scale) to scale score, and conversion charts for approximately 13-15 operational Regents Examinations being administered in June 2024 and for the elementary- and intermediate-level Science tests being administered in Spring 2024.</t>
  </si>
  <si>
    <t>Jan OT (12): A1(NG), A2, GEO, GEO (NG), CHEM, ESCI, ESCI (NG), LENV, LENV (NG), ELA, GLHG, US    (PHYS is restricted)</t>
  </si>
  <si>
    <t>June OT (19): A1(NG), A2, A2 (NG), GEO, GEO (NG), CHEM, CHEM (NG), ESCI, ESCI (NG), LENV, LENV (NG), PHYS, PHYS (NG), ELA, ELA (NG), GLHG, US, 5, 8</t>
  </si>
  <si>
    <t>Aug OT (12): A1(NG), A2, A2 (NG), GEO (NG), CHEM, CHEM (NG), ESCI (NG), LENV (NG), ELA, ELA (NG), GLHG, US</t>
  </si>
  <si>
    <t>Produce scoring tables, raw-score-to theta (ability scale) to scale score, and conversion charts for approximately 11-13 operational Regents Examinations being administered in January 2025.</t>
  </si>
  <si>
    <t>Produce scoring tables, raw score to theta (ability scale) to scale score, and conversion charts for approximately 14-18 operational Regents Examinations being administered in June 2025, and for the elementary- and intermediate-level Science tests being administered in Spring 2025.</t>
  </si>
  <si>
    <t>Equate data from field tests for the elementary- and intermediate-level science tests and for approximately 10-16 Regents Examinations administered in May 2025. Provide item statistics in bank, label formats, and related data file for each field test administration.</t>
  </si>
  <si>
    <t>Jan OT (12): A1(NG), A2, A2 (NG), GEO (NG), CHEM, CHEM (NG), ESCI (NG), LENV (NG), ELA, ELA (NG), GLHG, US     (PHYS is restricted)</t>
  </si>
  <si>
    <t>June OT (16): A1(NG), A2, A2 (NG), GEO (NG), CHEM, CHEM (NG), ESCI (NG), LENV (NG), PHYS, PHYS (NG), ELA, ELA (NG), GLHG, US, 5, 8</t>
  </si>
  <si>
    <t>Aug OT (9): A1(NG), A2 (NG), GEO (NG), CHEM (NG), ESCI (NG), LENV (NG), ELA (NG), GLHG, US</t>
  </si>
  <si>
    <t>FT (12): A1(NG), A2(NG), GEO (NG), CHEM (NG), ESCI (NG), LENV (NG), PHYS (NG), ELA (NG), GLHG, US, 5, 8</t>
  </si>
  <si>
    <t>Produce scoring tables, raw-score-to theta (ability scale) to scale score, and conversion charts for approximately 11-15 operational Regents Examinations being administered in January 2026.</t>
  </si>
  <si>
    <t>Create a field test form equating plan to link and equate field tests to each other for the May 2026 field test administration.</t>
  </si>
  <si>
    <t>Produce scoring tables, raw score to theta (ability scale) to scale score, and conversion charts for approximately 13-16 operational Regents Examinations being administered in June 2026, and for the elementary- and intermediate-level Science tests being administered in Spring 2026.</t>
  </si>
  <si>
    <t>Produce scoring tables, raw score to theta (ability scale) to scale score, and conversion charts for approximately 8-10 operational Regents Examinations being administered in August 2026.</t>
  </si>
  <si>
    <r>
      <t xml:space="preserve">Is this all we need them to do? This will be the non-new field testing </t>
    </r>
    <r>
      <rPr>
        <sz val="11"/>
        <color rgb="FFFF0000"/>
        <rFont val="Arial"/>
        <family val="2"/>
      </rPr>
      <t>We only had this for new tests. Is this needed then?</t>
    </r>
  </si>
  <si>
    <r>
      <t>Produce scoring tables, raw-score-to theta (ability scale) to scale score, and conversion charts for approximately 8-10 operational Regents Examinations being administered in January 202</t>
    </r>
    <r>
      <rPr>
        <sz val="11"/>
        <rFont val="Arial"/>
        <family val="2"/>
      </rPr>
      <t>2</t>
    </r>
    <r>
      <rPr>
        <sz val="11"/>
        <color theme="1"/>
        <rFont val="Arial"/>
        <family val="2"/>
      </rPr>
      <t>.</t>
    </r>
  </si>
  <si>
    <t>Establish the operational baseline scale using item parameter estimates from annual stand-alone field test for the Grade 5 elementary-level Science operational test being administered spring 2023 and standard set in June 2023.</t>
  </si>
  <si>
    <t>Establish the operational baseline scale using item parameter estimates from annual stand-alone field test for the Grade 8 intermediate-level Science (P-12) operational test being administered spring 2023 and standard set in June 2023.</t>
  </si>
  <si>
    <t>Total Year 1 for All Activities</t>
  </si>
  <si>
    <t>Total Year 2 for All Activities</t>
  </si>
  <si>
    <r>
      <t>Conduct an operational score collection to support the standard setting for the Algebra I (Next Gen) Regents Examination with</t>
    </r>
    <r>
      <rPr>
        <b/>
        <sz val="11"/>
        <color theme="1"/>
        <rFont val="Arial"/>
        <family val="2"/>
      </rPr>
      <t xml:space="preserve"> </t>
    </r>
    <r>
      <rPr>
        <sz val="11"/>
        <color theme="1"/>
        <rFont val="Arial"/>
        <family val="2"/>
      </rPr>
      <t>a representative sample of 10,000 student test takers.</t>
    </r>
  </si>
  <si>
    <t>Conduct an operational score collection to support a standard setting for the Grade 5 Elementary-level Science test with a representative sample of 10,000 student test takers.</t>
  </si>
  <si>
    <t>Conduct an operational score collection to support a standard setting for the Grade 8 Intermediate-level Science (P-12) test with a representative sample of 10,000 student test takers.</t>
  </si>
  <si>
    <r>
      <t>Conduct an operational score collection to support the standard setting for the Geometry (Next Gen) Regents Examination with a</t>
    </r>
    <r>
      <rPr>
        <b/>
        <sz val="11"/>
        <rFont val="Arial"/>
        <family val="2"/>
      </rPr>
      <t xml:space="preserve"> </t>
    </r>
    <r>
      <rPr>
        <sz val="11"/>
        <rFont val="Arial"/>
        <family val="2"/>
      </rPr>
      <t>representative sample of 10,000 student test takers.</t>
    </r>
  </si>
  <si>
    <t>Conduct an operational score collection to support a standard setting for the Life Science: Biology Regents Examination with a representative sample of 10,000 student test takers.</t>
  </si>
  <si>
    <t>Conduct an operational score collection to support a standard setting for the Earth and Space Sciences Regents Examination with a representative sample of 10,000 student test takers.</t>
  </si>
  <si>
    <t>Total Year 3 for All Activities</t>
  </si>
  <si>
    <t>Create a field test form equating plan to link and equate field tests to each other and to the operational base scale for 1-2 new operational Regents Examinations, if needed, for the May 2025 field test administration.</t>
  </si>
  <si>
    <t>Conduct an operational score collection to support the standard setting for the English Language Arts (Next Gen) Regents Examination with a representative sample of 10,000 student test takers.</t>
  </si>
  <si>
    <r>
      <t xml:space="preserve">Conduct an operational score collection to support a standard setting for the Algebra II (Next Gen) </t>
    </r>
    <r>
      <rPr>
        <sz val="11"/>
        <rFont val="Arial"/>
        <family val="2"/>
      </rPr>
      <t>Regents</t>
    </r>
    <r>
      <rPr>
        <sz val="11"/>
        <color theme="1"/>
        <rFont val="Arial"/>
        <family val="2"/>
      </rPr>
      <t xml:space="preserve"> Examination with a representative sample of 10,000 student test takers.</t>
    </r>
  </si>
  <si>
    <t>Conduct an operational score collection to support a standard setting for the Physical Setting: Chemistry (P-12) Regents Examination with a representative sample of 10,000 student test takers.</t>
  </si>
  <si>
    <t>Conduct an operational score collection to support standard setting for the Physical Setting: Physics (P-12) Regents Examination with a representative sample of 10,000 student test takers.</t>
  </si>
  <si>
    <r>
      <t>Conduct an operational score collection to support standard setting for a fifth Regents Examination, if needed, with a</t>
    </r>
    <r>
      <rPr>
        <b/>
        <sz val="11"/>
        <color theme="1"/>
        <rFont val="Arial"/>
        <family val="2"/>
      </rPr>
      <t xml:space="preserve"> </t>
    </r>
    <r>
      <rPr>
        <sz val="11"/>
        <color theme="1"/>
        <rFont val="Arial"/>
        <family val="2"/>
      </rPr>
      <t>representative sample of 10,000 student test takers.</t>
    </r>
  </si>
  <si>
    <t>Conduct a standard setting meeting in Albany area to set performance standards for a fifth (TBD) Regents Examination, if needed.</t>
  </si>
  <si>
    <t>5 YEAR GRAND TOTAL FOR ALL ACTIVITIES</t>
  </si>
  <si>
    <t>Total Year 5 for All Activities</t>
  </si>
  <si>
    <t>Total Year 4 for All Activities</t>
  </si>
  <si>
    <t>Cost Proposal for RFP 21-010</t>
  </si>
  <si>
    <t>Conduct an operational score collection to support standard setting for a (TBD) Regents Examination, if needed, with a representative sample of 10,000 student test takers.</t>
  </si>
  <si>
    <t>Develop a standard setting technical report for a (TBD) Regents Examination, if needed.</t>
  </si>
  <si>
    <t>Conduct a standard setting meeting in Albany area to set performance standards for a (TBD) Regents Examination, if needed.</t>
  </si>
  <si>
    <t>Conduct an operational score collection to support standard setting for an additional (TBD) Regents Examination, if needed, with a representative sample of 10,000 student test takers.</t>
  </si>
  <si>
    <t>Conduct a standard setting meeting in Albany area to set performance standards for an additional (TBD) Regents Examination, if needed.</t>
  </si>
  <si>
    <t>Develop a standard setting technical report for an additional (TBD) Regents Examination, if needed.</t>
  </si>
  <si>
    <t>Conduct a standard-setting meeting in Albany area to set performance standards for an additional (TBD) Regents Examination, if needed.</t>
  </si>
  <si>
    <r>
      <t xml:space="preserve">Develop a </t>
    </r>
    <r>
      <rPr>
        <sz val="11"/>
        <rFont val="Arial"/>
        <family val="2"/>
      </rPr>
      <t>standard setting technical report for an additional (TBD) Regents</t>
    </r>
    <r>
      <rPr>
        <sz val="11"/>
        <color theme="1"/>
        <rFont val="Arial"/>
        <family val="2"/>
      </rPr>
      <t xml:space="preserve"> Examination, if needed.</t>
    </r>
  </si>
  <si>
    <t>Develop a standard setting technical report for a fifth (TBD) Regents Examination, if needed.</t>
  </si>
  <si>
    <r>
      <t>Conduct an operational score collection to support the standard setting for an a Regents Examination, if needed, with a</t>
    </r>
    <r>
      <rPr>
        <b/>
        <sz val="11"/>
        <color theme="1"/>
        <rFont val="Arial"/>
        <family val="2"/>
      </rPr>
      <t xml:space="preserve"> </t>
    </r>
    <r>
      <rPr>
        <sz val="11"/>
        <color theme="1"/>
        <rFont val="Arial"/>
        <family val="2"/>
      </rPr>
      <t>representative sample of 10,000 student test takers.</t>
    </r>
  </si>
  <si>
    <t>Conduct a standard-setting meeting in the Albany area to set performance standards for a Regents Examination, if needed.</t>
  </si>
  <si>
    <t>Request for Proposal 20-010</t>
  </si>
  <si>
    <t>Request for Proposals 20-010</t>
  </si>
  <si>
    <t>RFP 21-010 Title: Scaling and Scale Maintenance, Standard Setting, and Reliability/Validity Analyses of the New York State Regents Examination and Elementary/Intermediate-level Science Test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</si>
</sst>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409]mmm\-yy;@"/>
    <numFmt numFmtId="165" formatCode="&quot;$&quot;#,##0"/>
  </numFmts>
  <fonts count="13" x14ac:knownFonts="1">
    <font>
      <sz val="11"/>
      <color theme="1"/>
      <name val="Calibri"/>
      <family val="2"/>
      <scheme val="minor"/>
    </font>
    <font>
      <sz val="11"/>
      <color theme="1"/>
      <name val="Calibri"/>
      <family val="2"/>
      <scheme val="minor"/>
    </font>
    <font>
      <b/>
      <sz val="11"/>
      <color theme="1"/>
      <name val="Arial"/>
      <family val="2"/>
    </font>
    <font>
      <sz val="10"/>
      <name val="Arial"/>
      <family val="2"/>
    </font>
    <font>
      <sz val="11"/>
      <name val="Arial"/>
      <family val="2"/>
    </font>
    <font>
      <b/>
      <sz val="11"/>
      <name val="Arial"/>
      <family val="2"/>
    </font>
    <font>
      <sz val="8"/>
      <name val="Wingdings"/>
      <charset val="2"/>
    </font>
    <font>
      <sz val="8"/>
      <name val="Arial"/>
      <family val="2"/>
    </font>
    <font>
      <b/>
      <u/>
      <sz val="11"/>
      <name val="Arial"/>
      <family val="2"/>
    </font>
    <font>
      <b/>
      <sz val="12"/>
      <color theme="1"/>
      <name val="Arial"/>
      <family val="2"/>
    </font>
    <font>
      <sz val="10"/>
      <color theme="1"/>
      <name val="Arial"/>
      <family val="2"/>
    </font>
    <font>
      <sz val="11"/>
      <color theme="1"/>
      <name val="Arial"/>
      <family val="2"/>
    </font>
    <font>
      <sz val="11"/>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34">
    <xf numFmtId="0" fontId="0" fillId="0" borderId="0" xfId="0"/>
    <xf numFmtId="0" fontId="0" fillId="0" borderId="0" xfId="0" applyFill="1"/>
    <xf numFmtId="0" fontId="0" fillId="0" borderId="0" xfId="0" applyFill="1" applyAlignment="1">
      <alignment horizontal="center" vertical="center"/>
    </xf>
    <xf numFmtId="165" fontId="0" fillId="0" borderId="0" xfId="0" applyNumberFormat="1" applyFill="1" applyAlignment="1">
      <alignment horizontal="center" vertical="center"/>
    </xf>
    <xf numFmtId="0" fontId="4" fillId="0" borderId="0" xfId="2" applyFont="1"/>
    <xf numFmtId="0" fontId="5" fillId="0" borderId="0" xfId="2" applyFont="1" applyAlignment="1">
      <alignment horizontal="center" vertical="center"/>
    </xf>
    <xf numFmtId="0" fontId="5" fillId="0" borderId="0" xfId="2" applyFont="1" applyBorder="1" applyAlignment="1" applyProtection="1">
      <alignment horizontal="left"/>
      <protection locked="0"/>
    </xf>
    <xf numFmtId="0" fontId="5" fillId="0" borderId="0" xfId="2" applyFont="1"/>
    <xf numFmtId="0" fontId="6" fillId="0" borderId="17" xfId="2" applyFont="1" applyBorder="1" applyAlignment="1" applyProtection="1">
      <alignment vertical="center" wrapText="1"/>
      <protection locked="0"/>
    </xf>
    <xf numFmtId="0" fontId="6" fillId="0" borderId="2" xfId="2" applyFont="1" applyBorder="1" applyAlignment="1" applyProtection="1">
      <alignment vertical="center" wrapText="1"/>
      <protection locked="0"/>
    </xf>
    <xf numFmtId="0" fontId="5" fillId="3" borderId="23" xfId="2" applyFont="1" applyFill="1" applyBorder="1" applyAlignment="1">
      <alignment vertical="center" wrapText="1"/>
    </xf>
    <xf numFmtId="0" fontId="6" fillId="3" borderId="24" xfId="2" applyFont="1" applyFill="1" applyBorder="1" applyAlignment="1">
      <alignment vertical="center" wrapText="1"/>
    </xf>
    <xf numFmtId="0" fontId="4" fillId="3" borderId="24" xfId="2" applyFont="1" applyFill="1" applyBorder="1" applyAlignment="1">
      <alignment vertical="center" wrapText="1"/>
    </xf>
    <xf numFmtId="0" fontId="4" fillId="3" borderId="25" xfId="2" applyFont="1" applyFill="1" applyBorder="1" applyAlignment="1">
      <alignment horizontal="right" vertical="center"/>
    </xf>
    <xf numFmtId="165" fontId="4" fillId="3" borderId="1" xfId="2" applyNumberFormat="1" applyFont="1" applyFill="1" applyBorder="1" applyAlignment="1">
      <alignment horizontal="center" wrapText="1"/>
    </xf>
    <xf numFmtId="9" fontId="4" fillId="3" borderId="1" xfId="2" applyNumberFormat="1" applyFont="1" applyFill="1" applyBorder="1" applyAlignment="1">
      <alignment horizontal="center" wrapText="1"/>
    </xf>
    <xf numFmtId="0" fontId="4" fillId="0" borderId="0" xfId="2" applyFont="1" applyAlignment="1">
      <alignment vertical="center"/>
    </xf>
    <xf numFmtId="0" fontId="5" fillId="0" borderId="0" xfId="2" applyFont="1" applyBorder="1" applyAlignment="1">
      <alignment horizontal="center" vertical="center"/>
    </xf>
    <xf numFmtId="0" fontId="8" fillId="0" borderId="0" xfId="2" applyFont="1" applyBorder="1" applyAlignment="1" applyProtection="1">
      <alignment horizontal="left"/>
    </xf>
    <xf numFmtId="0" fontId="5" fillId="0" borderId="0" xfId="2" applyFont="1" applyProtection="1"/>
    <xf numFmtId="0" fontId="5" fillId="0" borderId="1" xfId="2" applyFont="1" applyBorder="1" applyAlignment="1" applyProtection="1">
      <alignment vertical="center" wrapText="1"/>
      <protection locked="0"/>
    </xf>
    <xf numFmtId="165" fontId="4" fillId="0" borderId="1" xfId="2" applyNumberFormat="1" applyFont="1" applyBorder="1" applyAlignment="1" applyProtection="1">
      <alignment horizontal="center" wrapText="1"/>
      <protection locked="0"/>
    </xf>
    <xf numFmtId="165" fontId="4" fillId="0" borderId="2" xfId="2" applyNumberFormat="1" applyFont="1" applyBorder="1" applyAlignment="1" applyProtection="1">
      <alignment horizontal="center" wrapText="1"/>
      <protection locked="0"/>
    </xf>
    <xf numFmtId="165" fontId="4" fillId="0" borderId="26" xfId="2" applyNumberFormat="1" applyFont="1" applyBorder="1" applyAlignment="1" applyProtection="1">
      <alignment horizontal="center" wrapText="1"/>
      <protection locked="0"/>
    </xf>
    <xf numFmtId="0" fontId="5" fillId="3" borderId="23" xfId="2" applyFont="1" applyFill="1" applyBorder="1" applyAlignment="1" applyProtection="1">
      <alignment vertical="center" wrapText="1"/>
    </xf>
    <xf numFmtId="0" fontId="5" fillId="3" borderId="24" xfId="2" applyFont="1" applyFill="1" applyBorder="1" applyAlignment="1">
      <alignment vertical="center" wrapText="1"/>
    </xf>
    <xf numFmtId="165" fontId="4" fillId="3" borderId="1" xfId="2" applyNumberFormat="1" applyFont="1" applyFill="1" applyBorder="1" applyAlignment="1" applyProtection="1">
      <alignment horizontal="center"/>
    </xf>
    <xf numFmtId="9" fontId="4" fillId="3" borderId="1" xfId="2" applyNumberFormat="1" applyFont="1" applyFill="1" applyBorder="1" applyAlignment="1" applyProtection="1">
      <alignment horizontal="center"/>
    </xf>
    <xf numFmtId="0" fontId="4" fillId="0" borderId="0" xfId="2" applyFont="1" applyAlignment="1" applyProtection="1">
      <alignment vertical="center"/>
    </xf>
    <xf numFmtId="165" fontId="4" fillId="3" borderId="1" xfId="2" applyNumberFormat="1" applyFont="1" applyFill="1" applyBorder="1" applyAlignment="1">
      <alignment horizontal="center"/>
    </xf>
    <xf numFmtId="9" fontId="4" fillId="3" borderId="1" xfId="2" applyNumberFormat="1" applyFont="1" applyFill="1" applyBorder="1" applyAlignment="1">
      <alignment horizontal="center"/>
    </xf>
    <xf numFmtId="0" fontId="10" fillId="0" borderId="0" xfId="0" applyFont="1" applyAlignment="1">
      <alignment vertical="center" wrapText="1"/>
    </xf>
    <xf numFmtId="0" fontId="0" fillId="0" borderId="0" xfId="0" applyAlignment="1">
      <alignment vertical="center" wrapText="1"/>
    </xf>
    <xf numFmtId="0" fontId="2" fillId="2" borderId="4" xfId="0" applyFont="1" applyFill="1" applyBorder="1" applyAlignment="1">
      <alignment horizontal="center" vertical="center"/>
    </xf>
    <xf numFmtId="0" fontId="2" fillId="2" borderId="11" xfId="0" applyFont="1" applyFill="1" applyBorder="1" applyAlignment="1">
      <alignment horizontal="center" vertical="center" wrapText="1"/>
    </xf>
    <xf numFmtId="165" fontId="2" fillId="2" borderId="12" xfId="0" applyNumberFormat="1" applyFont="1" applyFill="1" applyBorder="1" applyAlignment="1">
      <alignment horizontal="center" vertical="center"/>
    </xf>
    <xf numFmtId="0" fontId="11" fillId="0" borderId="0" xfId="0" applyFont="1" applyFill="1"/>
    <xf numFmtId="0" fontId="2"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165" fontId="11" fillId="0" borderId="15" xfId="0" applyNumberFormat="1" applyFont="1" applyFill="1" applyBorder="1" applyAlignment="1">
      <alignment horizontal="center" vertical="center"/>
    </xf>
    <xf numFmtId="164" fontId="11" fillId="0" borderId="2" xfId="0" applyNumberFormat="1"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17" fontId="11" fillId="0" borderId="1" xfId="0" applyNumberFormat="1" applyFont="1" applyFill="1" applyBorder="1" applyAlignment="1">
      <alignment horizontal="center" vertical="center" wrapText="1"/>
    </xf>
    <xf numFmtId="0" fontId="2" fillId="2" borderId="27" xfId="0" applyFont="1" applyFill="1" applyBorder="1" applyAlignment="1">
      <alignment horizontal="center" vertical="center"/>
    </xf>
    <xf numFmtId="0" fontId="2" fillId="2" borderId="3" xfId="0" applyFont="1" applyFill="1" applyBorder="1" applyAlignment="1">
      <alignment horizontal="center" vertical="center" wrapText="1"/>
    </xf>
    <xf numFmtId="165" fontId="2" fillId="2" borderId="31" xfId="0" applyNumberFormat="1" applyFont="1" applyFill="1" applyBorder="1" applyAlignment="1">
      <alignment horizontal="center" vertical="center"/>
    </xf>
    <xf numFmtId="0" fontId="2" fillId="2" borderId="3" xfId="0" applyFont="1" applyFill="1" applyBorder="1" applyAlignment="1">
      <alignment horizontal="center" vertical="center"/>
    </xf>
    <xf numFmtId="165" fontId="2" fillId="2" borderId="3" xfId="0" applyNumberFormat="1" applyFont="1" applyFill="1" applyBorder="1" applyAlignment="1">
      <alignment horizontal="center" vertical="center"/>
    </xf>
    <xf numFmtId="165" fontId="11" fillId="0" borderId="15" xfId="0" applyNumberFormat="1" applyFont="1" applyFill="1" applyBorder="1" applyAlignment="1">
      <alignment horizontal="center" vertical="center" wrapText="1"/>
    </xf>
    <xf numFmtId="164" fontId="11" fillId="0" borderId="17" xfId="0" applyNumberFormat="1" applyFont="1" applyFill="1" applyBorder="1" applyAlignment="1">
      <alignment horizontal="center" vertical="center" wrapText="1"/>
    </xf>
    <xf numFmtId="0" fontId="11" fillId="0" borderId="0" xfId="0" applyFont="1" applyAlignment="1">
      <alignment vertical="center" wrapText="1"/>
    </xf>
    <xf numFmtId="164" fontId="11" fillId="0" borderId="0" xfId="0" applyNumberFormat="1" applyFont="1" applyFill="1" applyBorder="1" applyAlignment="1">
      <alignment horizontal="center" vertical="center" wrapText="1"/>
    </xf>
    <xf numFmtId="164" fontId="11" fillId="0" borderId="14" xfId="0" applyNumberFormat="1" applyFont="1" applyFill="1" applyBorder="1" applyAlignment="1">
      <alignment horizontal="center" vertical="center" wrapText="1"/>
    </xf>
    <xf numFmtId="164" fontId="11" fillId="0" borderId="11" xfId="0" applyNumberFormat="1" applyFont="1" applyFill="1" applyBorder="1" applyAlignment="1">
      <alignment horizontal="center" vertical="center" wrapText="1"/>
    </xf>
    <xf numFmtId="0" fontId="2" fillId="0" borderId="0" xfId="0" applyFont="1" applyFill="1" applyBorder="1" applyAlignment="1">
      <alignment horizontal="justify" vertical="center" wrapText="1"/>
    </xf>
    <xf numFmtId="165" fontId="11" fillId="0" borderId="0" xfId="0" applyNumberFormat="1" applyFont="1" applyFill="1" applyBorder="1" applyAlignment="1">
      <alignment horizontal="center" vertical="center" wrapText="1"/>
    </xf>
    <xf numFmtId="164" fontId="11" fillId="0" borderId="34" xfId="0" applyNumberFormat="1" applyFont="1" applyFill="1" applyBorder="1" applyAlignment="1">
      <alignment horizontal="center" vertical="center" wrapText="1"/>
    </xf>
    <xf numFmtId="17" fontId="11" fillId="0" borderId="2" xfId="0" applyNumberFormat="1" applyFont="1" applyFill="1" applyBorder="1" applyAlignment="1">
      <alignment horizontal="center" vertical="center" wrapText="1"/>
    </xf>
    <xf numFmtId="0" fontId="9" fillId="0" borderId="0" xfId="0" applyFont="1" applyAlignment="1">
      <alignment vertical="top" wrapText="1"/>
    </xf>
    <xf numFmtId="0" fontId="11" fillId="0" borderId="5"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0" fillId="0" borderId="0" xfId="0" applyFill="1" applyAlignment="1">
      <alignment vertical="center"/>
    </xf>
    <xf numFmtId="0" fontId="2" fillId="0" borderId="16" xfId="0" applyFont="1" applyBorder="1" applyAlignment="1">
      <alignment vertical="center"/>
    </xf>
    <xf numFmtId="0" fontId="11" fillId="0" borderId="16" xfId="0" applyFont="1" applyFill="1" applyBorder="1" applyAlignment="1">
      <alignment horizontal="left" vertical="center" wrapText="1"/>
    </xf>
    <xf numFmtId="0" fontId="2" fillId="4" borderId="3"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2" fillId="4" borderId="27"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4" fillId="0" borderId="5" xfId="0" applyFont="1" applyFill="1" applyBorder="1" applyAlignment="1">
      <alignment horizontal="left" vertical="center" wrapText="1"/>
    </xf>
    <xf numFmtId="0" fontId="11" fillId="0" borderId="5" xfId="0" applyFont="1" applyFill="1" applyBorder="1" applyAlignment="1">
      <alignment horizontal="left" vertical="top" wrapText="1"/>
    </xf>
    <xf numFmtId="165" fontId="11" fillId="0" borderId="8" xfId="0" applyNumberFormat="1" applyFont="1" applyFill="1" applyBorder="1" applyAlignment="1" applyProtection="1">
      <alignment horizontal="center" vertical="center" wrapText="1"/>
      <protection locked="0"/>
    </xf>
    <xf numFmtId="165" fontId="11" fillId="0" borderId="6" xfId="0" applyNumberFormat="1" applyFont="1" applyFill="1" applyBorder="1" applyAlignment="1" applyProtection="1">
      <alignment horizontal="center" vertical="center" wrapText="1"/>
      <protection locked="0"/>
    </xf>
    <xf numFmtId="165" fontId="11" fillId="0" borderId="18" xfId="0" applyNumberFormat="1" applyFont="1" applyFill="1" applyBorder="1" applyAlignment="1" applyProtection="1">
      <alignment horizontal="center" vertical="center" wrapText="1"/>
      <protection locked="0"/>
    </xf>
    <xf numFmtId="165" fontId="11" fillId="0" borderId="6" xfId="0" applyNumberFormat="1" applyFont="1" applyFill="1" applyBorder="1" applyAlignment="1" applyProtection="1">
      <alignment horizontal="center" vertical="center"/>
      <protection locked="0"/>
    </xf>
    <xf numFmtId="165" fontId="11" fillId="0" borderId="33" xfId="0" applyNumberFormat="1" applyFont="1" applyFill="1" applyBorder="1" applyAlignment="1" applyProtection="1">
      <alignment horizontal="center" vertical="center" wrapText="1"/>
      <protection locked="0"/>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31" xfId="0" applyFont="1" applyBorder="1" applyAlignment="1">
      <alignment horizontal="left" vertical="center"/>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6" xfId="0" applyFont="1" applyBorder="1" applyAlignment="1">
      <alignment horizontal="center"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wrapText="1"/>
    </xf>
    <xf numFmtId="0" fontId="5" fillId="0" borderId="0" xfId="2" applyFont="1" applyAlignment="1">
      <alignment horizontal="center" vertical="center" wrapText="1"/>
    </xf>
    <xf numFmtId="0" fontId="4" fillId="3" borderId="19" xfId="2" applyFont="1" applyFill="1" applyBorder="1" applyAlignment="1">
      <alignment horizontal="center" vertical="center" wrapText="1"/>
    </xf>
    <xf numFmtId="0" fontId="4" fillId="3" borderId="21" xfId="2" applyFont="1" applyFill="1" applyBorder="1" applyAlignment="1">
      <alignment horizontal="center" vertical="center" wrapText="1"/>
    </xf>
    <xf numFmtId="0" fontId="4" fillId="3" borderId="17" xfId="2"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20" xfId="2" applyFont="1" applyFill="1" applyBorder="1" applyAlignment="1">
      <alignment horizontal="center" vertical="center" wrapText="1"/>
    </xf>
    <xf numFmtId="0" fontId="4" fillId="3" borderId="22" xfId="2" applyFont="1" applyFill="1" applyBorder="1" applyAlignment="1">
      <alignment horizontal="center" vertical="center" wrapText="1"/>
    </xf>
    <xf numFmtId="0" fontId="4" fillId="3" borderId="19" xfId="2" applyFont="1" applyFill="1" applyBorder="1" applyAlignment="1">
      <alignment horizontal="center" vertical="center"/>
    </xf>
    <xf numFmtId="0" fontId="4" fillId="3" borderId="21" xfId="2" applyFont="1" applyFill="1" applyBorder="1" applyAlignment="1">
      <alignment horizontal="center" vertical="center"/>
    </xf>
    <xf numFmtId="49" fontId="5" fillId="0" borderId="1" xfId="2" applyNumberFormat="1" applyFont="1" applyBorder="1" applyAlignment="1" applyProtection="1">
      <alignment vertical="center" wrapText="1"/>
      <protection locked="0"/>
    </xf>
    <xf numFmtId="49" fontId="5" fillId="0" borderId="2" xfId="2" applyNumberFormat="1" applyFont="1" applyBorder="1" applyAlignment="1" applyProtection="1">
      <alignment vertical="center" wrapText="1"/>
      <protection locked="0"/>
    </xf>
    <xf numFmtId="49" fontId="4" fillId="0" borderId="1" xfId="2" applyNumberFormat="1" applyFont="1" applyBorder="1" applyAlignment="1" applyProtection="1">
      <alignment vertical="center" wrapText="1"/>
      <protection locked="0"/>
    </xf>
    <xf numFmtId="5" fontId="4" fillId="0" borderId="17" xfId="1" applyNumberFormat="1" applyFont="1" applyBorder="1" applyAlignment="1" applyProtection="1">
      <alignment horizontal="center" wrapText="1"/>
      <protection locked="0"/>
    </xf>
    <xf numFmtId="5" fontId="4" fillId="0" borderId="2" xfId="1" applyNumberFormat="1" applyFont="1" applyBorder="1" applyAlignment="1" applyProtection="1">
      <alignment horizontal="center" wrapText="1"/>
      <protection locked="0"/>
    </xf>
    <xf numFmtId="44" fontId="4" fillId="0" borderId="17" xfId="1" applyFont="1" applyBorder="1" applyAlignment="1" applyProtection="1">
      <alignment horizontal="center" wrapText="1"/>
      <protection locked="0"/>
    </xf>
    <xf numFmtId="44" fontId="4" fillId="0" borderId="2" xfId="1" applyFont="1" applyBorder="1" applyAlignment="1" applyProtection="1">
      <alignment horizontal="center" wrapText="1"/>
      <protection locked="0"/>
    </xf>
    <xf numFmtId="44" fontId="4" fillId="0" borderId="17" xfId="1" applyFont="1" applyBorder="1" applyAlignment="1" applyProtection="1">
      <alignment horizontal="center"/>
      <protection locked="0"/>
    </xf>
    <xf numFmtId="44" fontId="4" fillId="0" borderId="2" xfId="1" applyFont="1" applyBorder="1" applyAlignment="1" applyProtection="1">
      <alignment horizontal="center"/>
      <protection locked="0"/>
    </xf>
    <xf numFmtId="49" fontId="5" fillId="0" borderId="17" xfId="2" applyNumberFormat="1" applyFont="1" applyBorder="1" applyAlignment="1" applyProtection="1">
      <alignment vertical="center" wrapText="1"/>
      <protection locked="0"/>
    </xf>
    <xf numFmtId="49" fontId="5" fillId="0" borderId="20" xfId="2" applyNumberFormat="1" applyFont="1" applyBorder="1" applyAlignment="1" applyProtection="1">
      <alignment vertical="center" wrapText="1"/>
      <protection locked="0"/>
    </xf>
    <xf numFmtId="49" fontId="5" fillId="0" borderId="22" xfId="2" applyNumberFormat="1" applyFont="1" applyBorder="1" applyAlignment="1" applyProtection="1">
      <alignment vertical="center" wrapText="1"/>
      <protection locked="0"/>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5" fillId="0" borderId="27" xfId="2" applyFont="1" applyBorder="1" applyAlignment="1">
      <alignment horizontal="center" vertical="center" wrapText="1"/>
    </xf>
    <xf numFmtId="0" fontId="5" fillId="0" borderId="28" xfId="2" applyFont="1" applyBorder="1" applyAlignment="1">
      <alignment horizontal="center" vertical="center" wrapText="1"/>
    </xf>
    <xf numFmtId="0" fontId="5" fillId="0" borderId="31" xfId="2" applyFont="1" applyBorder="1" applyAlignment="1">
      <alignment horizontal="center" vertical="center" wrapText="1"/>
    </xf>
    <xf numFmtId="0" fontId="4" fillId="3" borderId="19" xfId="2" applyFont="1" applyFill="1" applyBorder="1" applyAlignment="1" applyProtection="1">
      <alignment horizontal="center" vertical="center" wrapText="1"/>
    </xf>
    <xf numFmtId="0" fontId="4" fillId="3" borderId="21" xfId="2" applyFont="1" applyFill="1" applyBorder="1" applyAlignment="1" applyProtection="1">
      <alignment horizontal="center" vertical="center" wrapText="1"/>
    </xf>
    <xf numFmtId="0" fontId="9" fillId="0" borderId="27" xfId="0" applyFont="1" applyBorder="1" applyAlignment="1">
      <alignment horizontal="center" vertical="top" wrapText="1"/>
    </xf>
    <xf numFmtId="0" fontId="9" fillId="0" borderId="28" xfId="0" applyFont="1" applyBorder="1" applyAlignment="1">
      <alignment horizontal="center" vertical="top" wrapText="1"/>
    </xf>
    <xf numFmtId="0" fontId="9" fillId="0" borderId="31" xfId="0" applyFont="1" applyBorder="1" applyAlignment="1">
      <alignment horizontal="center" vertical="top" wrapText="1"/>
    </xf>
    <xf numFmtId="0" fontId="5" fillId="0" borderId="23" xfId="2" applyFont="1" applyBorder="1" applyAlignment="1" applyProtection="1">
      <alignment horizontal="left" vertical="center" wrapText="1"/>
      <protection locked="0"/>
    </xf>
    <xf numFmtId="0" fontId="5" fillId="0" borderId="25" xfId="2" applyFont="1" applyBorder="1" applyAlignment="1" applyProtection="1">
      <alignment horizontal="left" vertical="center" wrapText="1"/>
      <protection locked="0"/>
    </xf>
  </cellXfs>
  <cellStyles count="3">
    <cellStyle name="Currency" xfId="1" builtinId="4"/>
    <cellStyle name="Normal" xfId="0" builtinId="0"/>
    <cellStyle name="Normal 2" xfId="2" xr:uid="{0ECF4DDD-CAFC-4141-A262-3159997AA7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B7F2E-286D-45DA-8BCA-7B25897172AA}">
  <sheetPr>
    <pageSetUpPr fitToPage="1"/>
  </sheetPr>
  <dimension ref="A1:F142"/>
  <sheetViews>
    <sheetView zoomScale="60" zoomScaleNormal="60" workbookViewId="0">
      <selection activeCell="C4" sqref="C4"/>
    </sheetView>
  </sheetViews>
  <sheetFormatPr defaultColWidth="111.140625" defaultRowHeight="31.5" customHeight="1" x14ac:dyDescent="0.25"/>
  <cols>
    <col min="1" max="1" width="102" style="1" customWidth="1"/>
    <col min="2" max="2" width="16" style="2" customWidth="1"/>
    <col min="3" max="3" width="16.42578125" style="3" customWidth="1"/>
    <col min="4" max="4" width="0" style="1" hidden="1" customWidth="1"/>
    <col min="5" max="16384" width="111.140625" style="1"/>
  </cols>
  <sheetData>
    <row r="1" spans="1:4" ht="31.5" customHeight="1" thickBot="1" x14ac:dyDescent="0.3">
      <c r="A1" s="33" t="s">
        <v>2</v>
      </c>
      <c r="B1" s="34" t="s">
        <v>0</v>
      </c>
      <c r="C1" s="35" t="s">
        <v>1</v>
      </c>
      <c r="D1" s="36"/>
    </row>
    <row r="2" spans="1:4" ht="31.5" customHeight="1" thickBot="1" x14ac:dyDescent="0.3">
      <c r="A2" s="33" t="s">
        <v>181</v>
      </c>
      <c r="B2" s="34"/>
      <c r="C2" s="35"/>
      <c r="D2" s="36"/>
    </row>
    <row r="3" spans="1:4" ht="23.25" customHeight="1" thickBot="1" x14ac:dyDescent="0.3">
      <c r="A3" s="37" t="s">
        <v>80</v>
      </c>
      <c r="B3" s="38"/>
      <c r="C3" s="39"/>
      <c r="D3" s="36" t="s">
        <v>131</v>
      </c>
    </row>
    <row r="4" spans="1:4" ht="46.5" customHeight="1" x14ac:dyDescent="0.25">
      <c r="A4" s="60" t="s">
        <v>81</v>
      </c>
      <c r="B4" s="40">
        <v>44470</v>
      </c>
      <c r="C4" s="72">
        <v>0</v>
      </c>
      <c r="D4" s="36" t="s">
        <v>132</v>
      </c>
    </row>
    <row r="5" spans="1:4" ht="45" customHeight="1" x14ac:dyDescent="0.25">
      <c r="A5" s="69" t="s">
        <v>82</v>
      </c>
      <c r="B5" s="41">
        <v>44533</v>
      </c>
      <c r="C5" s="72">
        <v>0</v>
      </c>
      <c r="D5" s="36" t="s">
        <v>134</v>
      </c>
    </row>
    <row r="6" spans="1:4" ht="46.5" customHeight="1" x14ac:dyDescent="0.25">
      <c r="A6" s="71" t="s">
        <v>68</v>
      </c>
      <c r="B6" s="41">
        <v>44532</v>
      </c>
      <c r="C6" s="73">
        <v>0</v>
      </c>
      <c r="D6" s="36" t="s">
        <v>133</v>
      </c>
    </row>
    <row r="7" spans="1:4" ht="45.75" customHeight="1" x14ac:dyDescent="0.25">
      <c r="A7" s="59" t="s">
        <v>83</v>
      </c>
      <c r="B7" s="41">
        <v>44531</v>
      </c>
      <c r="C7" s="72">
        <v>0</v>
      </c>
      <c r="D7" s="36"/>
    </row>
    <row r="8" spans="1:4" ht="30" customHeight="1" x14ac:dyDescent="0.25">
      <c r="A8" s="71" t="s">
        <v>159</v>
      </c>
      <c r="B8" s="41">
        <v>44531</v>
      </c>
      <c r="C8" s="72">
        <v>0</v>
      </c>
      <c r="D8" s="36"/>
    </row>
    <row r="9" spans="1:4" ht="31.5" customHeight="1" x14ac:dyDescent="0.25">
      <c r="A9" s="63" t="s">
        <v>71</v>
      </c>
      <c r="B9" s="41">
        <v>44532</v>
      </c>
      <c r="C9" s="72">
        <v>0</v>
      </c>
      <c r="D9" s="36"/>
    </row>
    <row r="10" spans="1:4" ht="24" customHeight="1" x14ac:dyDescent="0.25">
      <c r="A10" s="63" t="s">
        <v>72</v>
      </c>
      <c r="B10" s="41">
        <v>44533</v>
      </c>
      <c r="C10" s="72">
        <v>0</v>
      </c>
      <c r="D10" s="36"/>
    </row>
    <row r="11" spans="1:4" ht="23.25" customHeight="1" x14ac:dyDescent="0.25">
      <c r="A11" s="63" t="s">
        <v>92</v>
      </c>
      <c r="B11" s="41">
        <v>44532</v>
      </c>
      <c r="C11" s="72">
        <v>0</v>
      </c>
      <c r="D11" s="36"/>
    </row>
    <row r="12" spans="1:4" ht="44.25" customHeight="1" x14ac:dyDescent="0.25">
      <c r="A12" s="69" t="s">
        <v>84</v>
      </c>
      <c r="B12" s="41" t="s">
        <v>3</v>
      </c>
      <c r="C12" s="72">
        <v>0</v>
      </c>
      <c r="D12" s="36"/>
    </row>
    <row r="13" spans="1:4" ht="45.75" customHeight="1" x14ac:dyDescent="0.25">
      <c r="A13" s="69" t="s">
        <v>85</v>
      </c>
      <c r="B13" s="41" t="s">
        <v>4</v>
      </c>
      <c r="C13" s="72">
        <v>0</v>
      </c>
      <c r="D13" s="36"/>
    </row>
    <row r="14" spans="1:4" ht="45.75" customHeight="1" x14ac:dyDescent="0.25">
      <c r="A14" s="69" t="s">
        <v>95</v>
      </c>
      <c r="B14" s="41">
        <v>44716</v>
      </c>
      <c r="C14" s="73">
        <v>0</v>
      </c>
      <c r="D14" s="36"/>
    </row>
    <row r="15" spans="1:4" ht="45.75" customHeight="1" x14ac:dyDescent="0.25">
      <c r="A15" s="69" t="s">
        <v>182</v>
      </c>
      <c r="B15" s="41">
        <v>44720</v>
      </c>
      <c r="C15" s="73">
        <v>0</v>
      </c>
      <c r="D15" s="36"/>
    </row>
    <row r="16" spans="1:4" ht="28.5" customHeight="1" x14ac:dyDescent="0.25">
      <c r="A16" s="69" t="s">
        <v>184</v>
      </c>
      <c r="B16" s="41">
        <v>44724</v>
      </c>
      <c r="C16" s="73">
        <v>0</v>
      </c>
      <c r="D16" s="36"/>
    </row>
    <row r="17" spans="1:4" ht="28.5" customHeight="1" x14ac:dyDescent="0.25">
      <c r="A17" s="69" t="s">
        <v>86</v>
      </c>
      <c r="B17" s="41">
        <v>44743</v>
      </c>
      <c r="C17" s="72">
        <v>0</v>
      </c>
      <c r="D17" s="36"/>
    </row>
    <row r="18" spans="1:4" ht="28.5" customHeight="1" thickBot="1" x14ac:dyDescent="0.3">
      <c r="A18" s="60" t="s">
        <v>183</v>
      </c>
      <c r="B18" s="40">
        <v>44777</v>
      </c>
      <c r="C18" s="73">
        <v>0</v>
      </c>
      <c r="D18" s="36"/>
    </row>
    <row r="19" spans="1:4" ht="45" customHeight="1" thickBot="1" x14ac:dyDescent="0.3">
      <c r="A19" s="64" t="s">
        <v>162</v>
      </c>
      <c r="B19" s="56"/>
      <c r="C19" s="48">
        <f>C4+C5+C6+C7+C8+C9+C10+C11+C12+C13+C14+C15+C16+C17+C18</f>
        <v>0</v>
      </c>
      <c r="D19" s="36"/>
    </row>
    <row r="20" spans="1:4" ht="46.5" customHeight="1" thickBot="1" x14ac:dyDescent="0.3">
      <c r="A20" s="33" t="s">
        <v>2</v>
      </c>
      <c r="B20" s="34" t="s">
        <v>0</v>
      </c>
      <c r="C20" s="35" t="s">
        <v>1</v>
      </c>
      <c r="D20" s="36"/>
    </row>
    <row r="21" spans="1:4" ht="46.5" customHeight="1" thickBot="1" x14ac:dyDescent="0.3">
      <c r="A21" s="37" t="s">
        <v>87</v>
      </c>
      <c r="B21" s="52"/>
      <c r="C21" s="48"/>
      <c r="D21" s="36" t="s">
        <v>135</v>
      </c>
    </row>
    <row r="22" spans="1:4" ht="44.45" customHeight="1" x14ac:dyDescent="0.25">
      <c r="A22" s="60" t="s">
        <v>88</v>
      </c>
      <c r="B22" s="40">
        <v>44835</v>
      </c>
      <c r="C22" s="72">
        <v>0</v>
      </c>
      <c r="D22" s="36" t="s">
        <v>136</v>
      </c>
    </row>
    <row r="23" spans="1:4" ht="50.25" customHeight="1" x14ac:dyDescent="0.25">
      <c r="A23" s="69" t="s">
        <v>89</v>
      </c>
      <c r="B23" s="41">
        <v>44898</v>
      </c>
      <c r="C23" s="72">
        <v>0</v>
      </c>
      <c r="D23" s="36" t="s">
        <v>137</v>
      </c>
    </row>
    <row r="24" spans="1:4" ht="45.95" customHeight="1" x14ac:dyDescent="0.25">
      <c r="A24" s="71" t="s">
        <v>90</v>
      </c>
      <c r="B24" s="41">
        <v>44897</v>
      </c>
      <c r="C24" s="73">
        <v>0</v>
      </c>
      <c r="D24" s="36" t="s">
        <v>138</v>
      </c>
    </row>
    <row r="25" spans="1:4" ht="61.5" customHeight="1" x14ac:dyDescent="0.25">
      <c r="A25" s="69" t="s">
        <v>91</v>
      </c>
      <c r="B25" s="57">
        <v>44896</v>
      </c>
      <c r="C25" s="72">
        <v>0</v>
      </c>
      <c r="D25" s="36"/>
    </row>
    <row r="26" spans="1:4" ht="39.6" customHeight="1" x14ac:dyDescent="0.25">
      <c r="A26" s="59" t="s">
        <v>94</v>
      </c>
      <c r="B26" s="41">
        <v>44896</v>
      </c>
      <c r="C26" s="73">
        <v>0</v>
      </c>
      <c r="D26" s="36"/>
    </row>
    <row r="27" spans="1:4" ht="32.450000000000003" customHeight="1" x14ac:dyDescent="0.25">
      <c r="A27" s="63" t="s">
        <v>48</v>
      </c>
      <c r="B27" s="41">
        <v>44897</v>
      </c>
      <c r="C27" s="73">
        <v>0</v>
      </c>
      <c r="D27" s="36"/>
    </row>
    <row r="28" spans="1:4" ht="34.5" customHeight="1" x14ac:dyDescent="0.25">
      <c r="A28" s="63" t="s">
        <v>49</v>
      </c>
      <c r="B28" s="41">
        <v>44898</v>
      </c>
      <c r="C28" s="73">
        <v>0</v>
      </c>
      <c r="D28" s="36"/>
    </row>
    <row r="29" spans="1:4" ht="35.450000000000003" customHeight="1" x14ac:dyDescent="0.25">
      <c r="A29" s="69" t="s">
        <v>93</v>
      </c>
      <c r="B29" s="41" t="s">
        <v>5</v>
      </c>
      <c r="C29" s="73">
        <v>0</v>
      </c>
      <c r="D29" s="36"/>
    </row>
    <row r="30" spans="1:4" ht="45.75" customHeight="1" x14ac:dyDescent="0.25">
      <c r="A30" s="59" t="s">
        <v>97</v>
      </c>
      <c r="B30" s="41" t="s">
        <v>6</v>
      </c>
      <c r="C30" s="73">
        <v>0</v>
      </c>
      <c r="D30" s="36"/>
    </row>
    <row r="31" spans="1:4" ht="39.6" customHeight="1" x14ac:dyDescent="0.25">
      <c r="A31" s="69" t="s">
        <v>96</v>
      </c>
      <c r="B31" s="41">
        <v>45078</v>
      </c>
      <c r="C31" s="73">
        <v>0</v>
      </c>
      <c r="D31" s="36"/>
    </row>
    <row r="32" spans="1:4" ht="48.75" customHeight="1" x14ac:dyDescent="0.25">
      <c r="A32" s="70" t="s">
        <v>160</v>
      </c>
      <c r="B32" s="41">
        <v>45079</v>
      </c>
      <c r="C32" s="73">
        <v>0</v>
      </c>
      <c r="D32" s="36"/>
    </row>
    <row r="33" spans="1:4" ht="45" customHeight="1" x14ac:dyDescent="0.25">
      <c r="A33" s="70" t="s">
        <v>161</v>
      </c>
      <c r="B33" s="41">
        <v>45080</v>
      </c>
      <c r="C33" s="73">
        <v>0</v>
      </c>
      <c r="D33" s="36"/>
    </row>
    <row r="34" spans="1:4" ht="51.75" customHeight="1" x14ac:dyDescent="0.25">
      <c r="A34" s="70" t="s">
        <v>98</v>
      </c>
      <c r="B34" s="41">
        <v>45081</v>
      </c>
      <c r="C34" s="73">
        <v>0</v>
      </c>
      <c r="D34" s="36"/>
    </row>
    <row r="35" spans="1:4" ht="48" customHeight="1" x14ac:dyDescent="0.25">
      <c r="A35" s="69" t="s">
        <v>164</v>
      </c>
      <c r="B35" s="41">
        <v>45082</v>
      </c>
      <c r="C35" s="73">
        <v>0</v>
      </c>
      <c r="D35" s="36"/>
    </row>
    <row r="36" spans="1:4" ht="28.5" x14ac:dyDescent="0.25">
      <c r="A36" s="69" t="s">
        <v>165</v>
      </c>
      <c r="B36" s="41">
        <v>45083</v>
      </c>
      <c r="C36" s="73">
        <v>0</v>
      </c>
      <c r="D36" s="36"/>
    </row>
    <row r="37" spans="1:4" ht="44.1" customHeight="1" x14ac:dyDescent="0.25">
      <c r="A37" s="69" t="s">
        <v>166</v>
      </c>
      <c r="B37" s="41">
        <v>45084</v>
      </c>
      <c r="C37" s="73">
        <v>0</v>
      </c>
      <c r="D37" s="36"/>
    </row>
    <row r="38" spans="1:4" ht="45.6" customHeight="1" x14ac:dyDescent="0.25">
      <c r="A38" s="69" t="s">
        <v>185</v>
      </c>
      <c r="B38" s="41">
        <v>45085</v>
      </c>
      <c r="C38" s="73">
        <v>0</v>
      </c>
      <c r="D38" s="36"/>
    </row>
    <row r="39" spans="1:4" ht="31.5" customHeight="1" x14ac:dyDescent="0.25">
      <c r="A39" s="69" t="s">
        <v>58</v>
      </c>
      <c r="B39" s="41">
        <v>45086</v>
      </c>
      <c r="C39" s="73">
        <v>0</v>
      </c>
      <c r="D39" s="36"/>
    </row>
    <row r="40" spans="1:4" ht="28.5" x14ac:dyDescent="0.25">
      <c r="A40" s="59" t="s">
        <v>51</v>
      </c>
      <c r="B40" s="41">
        <v>45087</v>
      </c>
      <c r="C40" s="73">
        <v>0</v>
      </c>
      <c r="D40" s="36"/>
    </row>
    <row r="41" spans="1:4" ht="28.5" x14ac:dyDescent="0.25">
      <c r="A41" s="59" t="s">
        <v>99</v>
      </c>
      <c r="B41" s="41">
        <v>45088</v>
      </c>
      <c r="C41" s="73">
        <v>0</v>
      </c>
      <c r="D41" s="36"/>
    </row>
    <row r="42" spans="1:4" ht="28.5" x14ac:dyDescent="0.25">
      <c r="A42" s="69" t="s">
        <v>186</v>
      </c>
      <c r="B42" s="41">
        <v>45089</v>
      </c>
      <c r="C42" s="73">
        <v>0</v>
      </c>
      <c r="D42" s="36"/>
    </row>
    <row r="43" spans="1:4" ht="28.5" x14ac:dyDescent="0.25">
      <c r="A43" s="59" t="s">
        <v>100</v>
      </c>
      <c r="B43" s="41">
        <v>45108</v>
      </c>
      <c r="C43" s="73">
        <v>0</v>
      </c>
      <c r="D43" s="36"/>
    </row>
    <row r="44" spans="1:4" ht="20.25" customHeight="1" x14ac:dyDescent="0.25">
      <c r="A44" s="69" t="s">
        <v>53</v>
      </c>
      <c r="B44" s="41">
        <v>45139</v>
      </c>
      <c r="C44" s="73">
        <v>0</v>
      </c>
      <c r="D44" s="36"/>
    </row>
    <row r="45" spans="1:4" ht="24.75" customHeight="1" x14ac:dyDescent="0.25">
      <c r="A45" s="69" t="s">
        <v>69</v>
      </c>
      <c r="B45" s="41">
        <v>45140</v>
      </c>
      <c r="C45" s="73">
        <v>0</v>
      </c>
      <c r="D45" s="36"/>
    </row>
    <row r="46" spans="1:4" ht="21.75" customHeight="1" x14ac:dyDescent="0.25">
      <c r="A46" s="59" t="s">
        <v>52</v>
      </c>
      <c r="B46" s="41">
        <v>45141</v>
      </c>
      <c r="C46" s="73">
        <v>0</v>
      </c>
      <c r="D46" s="36"/>
    </row>
    <row r="47" spans="1:4" ht="19.5" customHeight="1" x14ac:dyDescent="0.25">
      <c r="A47" s="59" t="s">
        <v>187</v>
      </c>
      <c r="B47" s="41">
        <v>45142</v>
      </c>
      <c r="C47" s="73">
        <v>0</v>
      </c>
      <c r="D47" s="36"/>
    </row>
    <row r="48" spans="1:4" ht="23.45" customHeight="1" x14ac:dyDescent="0.25">
      <c r="A48" s="68" t="s">
        <v>73</v>
      </c>
      <c r="B48" s="41">
        <v>45143</v>
      </c>
      <c r="C48" s="73">
        <v>0</v>
      </c>
      <c r="D48" s="36"/>
    </row>
    <row r="49" spans="1:4" ht="23.1" customHeight="1" x14ac:dyDescent="0.25">
      <c r="A49" s="68" t="s">
        <v>74</v>
      </c>
      <c r="B49" s="41">
        <v>45144</v>
      </c>
      <c r="C49" s="73">
        <v>0</v>
      </c>
      <c r="D49" s="36"/>
    </row>
    <row r="50" spans="1:4" ht="24" customHeight="1" thickBot="1" x14ac:dyDescent="0.3">
      <c r="A50" s="68" t="s">
        <v>102</v>
      </c>
      <c r="B50" s="49">
        <v>45143</v>
      </c>
      <c r="C50" s="74">
        <v>0</v>
      </c>
      <c r="D50" s="36"/>
    </row>
    <row r="51" spans="1:4" ht="46.5" customHeight="1" thickBot="1" x14ac:dyDescent="0.3">
      <c r="A51" s="64" t="s">
        <v>163</v>
      </c>
      <c r="B51" s="56"/>
      <c r="C51" s="48">
        <f>C22+C23+C24++C25+C26+C27+C28+C29+C30+C31+C32+C33+C34+C35+C36+C37+C38+C39+C40+C41+C42+C43+C44+C45+C46+C47+C48+C49+C50</f>
        <v>0</v>
      </c>
      <c r="D51" s="36"/>
    </row>
    <row r="52" spans="1:4" ht="45.75" customHeight="1" thickBot="1" x14ac:dyDescent="0.3">
      <c r="A52" s="43" t="s">
        <v>2</v>
      </c>
      <c r="B52" s="44" t="s">
        <v>0</v>
      </c>
      <c r="C52" s="45" t="s">
        <v>1</v>
      </c>
      <c r="D52" s="36"/>
    </row>
    <row r="53" spans="1:4" ht="48" customHeight="1" thickBot="1" x14ac:dyDescent="0.3">
      <c r="A53" s="37" t="s">
        <v>101</v>
      </c>
      <c r="B53" s="56"/>
      <c r="C53" s="48"/>
      <c r="D53" s="36" t="s">
        <v>139</v>
      </c>
    </row>
    <row r="54" spans="1:4" ht="42.75" x14ac:dyDescent="0.25">
      <c r="A54" s="67" t="s">
        <v>103</v>
      </c>
      <c r="B54" s="40">
        <v>45200</v>
      </c>
      <c r="C54" s="72">
        <v>0</v>
      </c>
      <c r="D54" s="36" t="s">
        <v>140</v>
      </c>
    </row>
    <row r="55" spans="1:4" ht="43.5" customHeight="1" x14ac:dyDescent="0.25">
      <c r="A55" s="69" t="s">
        <v>104</v>
      </c>
      <c r="B55" s="41">
        <v>45262</v>
      </c>
      <c r="C55" s="73">
        <v>0</v>
      </c>
      <c r="D55" s="36" t="s">
        <v>141</v>
      </c>
    </row>
    <row r="56" spans="1:4" ht="45" customHeight="1" x14ac:dyDescent="0.25">
      <c r="A56" s="69" t="s">
        <v>105</v>
      </c>
      <c r="B56" s="41">
        <v>45261</v>
      </c>
      <c r="C56" s="73">
        <v>0</v>
      </c>
      <c r="D56" s="36" t="s">
        <v>142</v>
      </c>
    </row>
    <row r="57" spans="1:4" ht="48" customHeight="1" x14ac:dyDescent="0.25">
      <c r="A57" s="69" t="s">
        <v>78</v>
      </c>
      <c r="B57" s="41">
        <v>45263</v>
      </c>
      <c r="C57" s="73">
        <v>0</v>
      </c>
      <c r="D57" s="36"/>
    </row>
    <row r="58" spans="1:4" ht="45" customHeight="1" x14ac:dyDescent="0.25">
      <c r="A58" s="59" t="s">
        <v>107</v>
      </c>
      <c r="B58" s="41">
        <v>45264</v>
      </c>
      <c r="C58" s="73">
        <v>0</v>
      </c>
      <c r="D58" s="36"/>
    </row>
    <row r="59" spans="1:4" ht="45.75" customHeight="1" x14ac:dyDescent="0.25">
      <c r="A59" s="59" t="s">
        <v>106</v>
      </c>
      <c r="B59" s="41">
        <v>45265</v>
      </c>
      <c r="C59" s="73">
        <v>0</v>
      </c>
      <c r="D59" s="36"/>
    </row>
    <row r="60" spans="1:4" ht="45.75" customHeight="1" x14ac:dyDescent="0.25">
      <c r="A60" s="69" t="s">
        <v>108</v>
      </c>
      <c r="B60" s="41" t="s">
        <v>7</v>
      </c>
      <c r="C60" s="73">
        <v>0</v>
      </c>
      <c r="D60" s="36"/>
    </row>
    <row r="61" spans="1:4" ht="45.75" customHeight="1" x14ac:dyDescent="0.25">
      <c r="A61" s="69" t="s">
        <v>143</v>
      </c>
      <c r="B61" s="41" t="s">
        <v>8</v>
      </c>
      <c r="C61" s="75">
        <v>0</v>
      </c>
      <c r="D61" s="36"/>
    </row>
    <row r="62" spans="1:4" ht="48" customHeight="1" x14ac:dyDescent="0.25">
      <c r="A62" s="69" t="s">
        <v>109</v>
      </c>
      <c r="B62" s="41">
        <v>45444</v>
      </c>
      <c r="C62" s="73">
        <v>0</v>
      </c>
      <c r="D62" s="36"/>
    </row>
    <row r="63" spans="1:4" ht="34.5" customHeight="1" x14ac:dyDescent="0.25">
      <c r="A63" s="69" t="s">
        <v>110</v>
      </c>
      <c r="B63" s="41">
        <v>45445</v>
      </c>
      <c r="C63" s="73">
        <v>0</v>
      </c>
      <c r="D63" s="36"/>
    </row>
    <row r="64" spans="1:4" ht="53.25" customHeight="1" x14ac:dyDescent="0.25">
      <c r="A64" s="69" t="s">
        <v>111</v>
      </c>
      <c r="B64" s="41">
        <v>45446</v>
      </c>
      <c r="C64" s="73">
        <v>0</v>
      </c>
      <c r="D64" s="36"/>
    </row>
    <row r="65" spans="1:4" ht="36.950000000000003" customHeight="1" x14ac:dyDescent="0.25">
      <c r="A65" s="70" t="s">
        <v>112</v>
      </c>
      <c r="B65" s="41">
        <v>45447</v>
      </c>
      <c r="C65" s="73">
        <v>0</v>
      </c>
      <c r="D65" s="36"/>
    </row>
    <row r="66" spans="1:4" ht="42" customHeight="1" x14ac:dyDescent="0.25">
      <c r="A66" s="70" t="s">
        <v>167</v>
      </c>
      <c r="B66" s="41">
        <v>45448</v>
      </c>
      <c r="C66" s="73">
        <v>0</v>
      </c>
      <c r="D66" s="36"/>
    </row>
    <row r="67" spans="1:4" ht="45.95" customHeight="1" x14ac:dyDescent="0.25">
      <c r="A67" s="70" t="s">
        <v>168</v>
      </c>
      <c r="B67" s="41">
        <v>45449</v>
      </c>
      <c r="C67" s="73">
        <v>0</v>
      </c>
      <c r="D67" s="36"/>
    </row>
    <row r="68" spans="1:4" ht="45.75" customHeight="1" x14ac:dyDescent="0.25">
      <c r="A68" s="69" t="s">
        <v>169</v>
      </c>
      <c r="B68" s="41">
        <v>45450</v>
      </c>
      <c r="C68" s="73">
        <v>0</v>
      </c>
      <c r="D68" s="36"/>
    </row>
    <row r="69" spans="1:4" ht="42" customHeight="1" x14ac:dyDescent="0.25">
      <c r="A69" s="69" t="s">
        <v>185</v>
      </c>
      <c r="B69" s="41">
        <v>45451</v>
      </c>
      <c r="C69" s="73">
        <v>0</v>
      </c>
      <c r="D69" s="36"/>
    </row>
    <row r="70" spans="1:4" ht="33.75" customHeight="1" x14ac:dyDescent="0.25">
      <c r="A70" s="69" t="s">
        <v>55</v>
      </c>
      <c r="B70" s="41">
        <v>45456</v>
      </c>
      <c r="C70" s="73">
        <v>0</v>
      </c>
      <c r="D70" s="36"/>
    </row>
    <row r="71" spans="1:4" ht="29.45" customHeight="1" x14ac:dyDescent="0.25">
      <c r="A71" s="69" t="s">
        <v>56</v>
      </c>
      <c r="B71" s="41">
        <v>45457</v>
      </c>
      <c r="C71" s="73">
        <v>0</v>
      </c>
      <c r="D71" s="36"/>
    </row>
    <row r="72" spans="1:4" ht="32.450000000000003" customHeight="1" x14ac:dyDescent="0.25">
      <c r="A72" s="69" t="s">
        <v>57</v>
      </c>
      <c r="B72" s="41">
        <v>45458</v>
      </c>
      <c r="C72" s="73">
        <v>0</v>
      </c>
      <c r="D72" s="36"/>
    </row>
    <row r="73" spans="1:4" ht="30" customHeight="1" x14ac:dyDescent="0.25">
      <c r="A73" s="69" t="s">
        <v>188</v>
      </c>
      <c r="B73" s="41">
        <v>45459</v>
      </c>
      <c r="C73" s="73">
        <v>0</v>
      </c>
      <c r="D73" s="36"/>
    </row>
    <row r="74" spans="1:4" ht="38.25" customHeight="1" x14ac:dyDescent="0.25">
      <c r="A74" s="59" t="s">
        <v>113</v>
      </c>
      <c r="B74" s="41">
        <v>45474</v>
      </c>
      <c r="C74" s="73">
        <v>0</v>
      </c>
      <c r="D74" s="36"/>
    </row>
    <row r="75" spans="1:4" ht="21.75" customHeight="1" x14ac:dyDescent="0.25">
      <c r="A75" s="70" t="s">
        <v>59</v>
      </c>
      <c r="B75" s="41">
        <v>45505</v>
      </c>
      <c r="C75" s="73">
        <v>0</v>
      </c>
      <c r="D75" s="36"/>
    </row>
    <row r="76" spans="1:4" ht="26.25" customHeight="1" x14ac:dyDescent="0.25">
      <c r="A76" s="70" t="s">
        <v>60</v>
      </c>
      <c r="B76" s="41">
        <v>45506</v>
      </c>
      <c r="C76" s="73">
        <v>0</v>
      </c>
      <c r="D76" s="36"/>
    </row>
    <row r="77" spans="1:4" ht="27" customHeight="1" x14ac:dyDescent="0.25">
      <c r="A77" s="70" t="s">
        <v>61</v>
      </c>
      <c r="B77" s="41">
        <v>45507</v>
      </c>
      <c r="C77" s="73">
        <v>0</v>
      </c>
      <c r="D77" s="36"/>
    </row>
    <row r="78" spans="1:4" ht="27.6" customHeight="1" x14ac:dyDescent="0.25">
      <c r="A78" s="59" t="s">
        <v>189</v>
      </c>
      <c r="B78" s="41">
        <v>45508</v>
      </c>
      <c r="C78" s="73">
        <v>0</v>
      </c>
      <c r="D78" s="36"/>
    </row>
    <row r="79" spans="1:4" ht="27" customHeight="1" x14ac:dyDescent="0.25">
      <c r="A79" s="68" t="s">
        <v>62</v>
      </c>
      <c r="B79" s="41">
        <v>45509</v>
      </c>
      <c r="C79" s="73">
        <v>0</v>
      </c>
      <c r="D79" s="36"/>
    </row>
    <row r="80" spans="1:4" ht="35.25" customHeight="1" thickBot="1" x14ac:dyDescent="0.3">
      <c r="A80" s="63" t="s">
        <v>50</v>
      </c>
      <c r="B80" s="49">
        <v>45510</v>
      </c>
      <c r="C80" s="74">
        <v>0</v>
      </c>
      <c r="D80" s="36"/>
    </row>
    <row r="81" spans="1:4" ht="45" customHeight="1" thickBot="1" x14ac:dyDescent="0.3">
      <c r="A81" s="64" t="s">
        <v>170</v>
      </c>
      <c r="B81" s="56"/>
      <c r="C81" s="48">
        <f>C54+C55+C56+C57+C58+C59+C60+C61+C62+C63+C64+C65+C66+C67+C68+C69+C70+C71+C72+C73+C74+C75+C76+C77+C78+C79+C80</f>
        <v>0</v>
      </c>
      <c r="D81" s="36"/>
    </row>
    <row r="82" spans="1:4" ht="45" customHeight="1" thickBot="1" x14ac:dyDescent="0.3">
      <c r="A82" s="46" t="s">
        <v>2</v>
      </c>
      <c r="B82" s="44" t="s">
        <v>0</v>
      </c>
      <c r="C82" s="47" t="s">
        <v>1</v>
      </c>
      <c r="D82" s="36"/>
    </row>
    <row r="83" spans="1:4" ht="46.5" customHeight="1" thickBot="1" x14ac:dyDescent="0.3">
      <c r="A83" s="37" t="s">
        <v>114</v>
      </c>
      <c r="B83" s="38"/>
      <c r="C83" s="39"/>
      <c r="D83" s="36" t="s">
        <v>144</v>
      </c>
    </row>
    <row r="84" spans="1:4" ht="49.5" customHeight="1" x14ac:dyDescent="0.25">
      <c r="A84" s="67" t="s">
        <v>130</v>
      </c>
      <c r="B84" s="40">
        <v>45566</v>
      </c>
      <c r="C84" s="72">
        <v>0</v>
      </c>
      <c r="D84" s="36" t="s">
        <v>145</v>
      </c>
    </row>
    <row r="85" spans="1:4" ht="48.75" customHeight="1" x14ac:dyDescent="0.25">
      <c r="A85" s="69" t="s">
        <v>115</v>
      </c>
      <c r="B85" s="41">
        <v>45628</v>
      </c>
      <c r="C85" s="73">
        <v>0</v>
      </c>
      <c r="D85" s="36" t="s">
        <v>146</v>
      </c>
    </row>
    <row r="86" spans="1:4" ht="47.25" customHeight="1" x14ac:dyDescent="0.25">
      <c r="A86" s="69" t="s">
        <v>70</v>
      </c>
      <c r="B86" s="41">
        <v>45627</v>
      </c>
      <c r="C86" s="73">
        <v>0</v>
      </c>
      <c r="D86" s="36" t="s">
        <v>142</v>
      </c>
    </row>
    <row r="87" spans="1:4" ht="45.75" customHeight="1" x14ac:dyDescent="0.25">
      <c r="A87" s="69" t="s">
        <v>79</v>
      </c>
      <c r="B87" s="41">
        <v>45629</v>
      </c>
      <c r="C87" s="73">
        <v>0</v>
      </c>
      <c r="D87" s="36"/>
    </row>
    <row r="88" spans="1:4" ht="33.6" customHeight="1" x14ac:dyDescent="0.25">
      <c r="A88" s="59" t="s">
        <v>147</v>
      </c>
      <c r="B88" s="41">
        <v>45630</v>
      </c>
      <c r="C88" s="73">
        <v>0</v>
      </c>
      <c r="D88" s="36"/>
    </row>
    <row r="89" spans="1:4" ht="40.5" customHeight="1" x14ac:dyDescent="0.25">
      <c r="A89" s="69" t="s">
        <v>171</v>
      </c>
      <c r="B89" s="41" t="s">
        <v>9</v>
      </c>
      <c r="C89" s="75">
        <v>0</v>
      </c>
      <c r="D89" s="36"/>
    </row>
    <row r="90" spans="1:4" ht="45" customHeight="1" x14ac:dyDescent="0.25">
      <c r="A90" s="69" t="s">
        <v>148</v>
      </c>
      <c r="B90" s="41" t="s">
        <v>10</v>
      </c>
      <c r="C90" s="75">
        <v>0</v>
      </c>
      <c r="D90" s="36"/>
    </row>
    <row r="91" spans="1:4" ht="45" customHeight="1" x14ac:dyDescent="0.25">
      <c r="A91" s="69" t="s">
        <v>116</v>
      </c>
      <c r="B91" s="41">
        <v>45809</v>
      </c>
      <c r="C91" s="72">
        <v>0</v>
      </c>
      <c r="D91" s="36"/>
    </row>
    <row r="92" spans="1:4" ht="39" customHeight="1" x14ac:dyDescent="0.25">
      <c r="A92" s="69" t="s">
        <v>117</v>
      </c>
      <c r="B92" s="41">
        <v>45810</v>
      </c>
      <c r="C92" s="73">
        <v>0</v>
      </c>
      <c r="D92" s="36"/>
    </row>
    <row r="93" spans="1:4" ht="45" customHeight="1" x14ac:dyDescent="0.25">
      <c r="A93" s="69" t="s">
        <v>118</v>
      </c>
      <c r="B93" s="41">
        <v>45811</v>
      </c>
      <c r="C93" s="73">
        <v>0</v>
      </c>
      <c r="D93" s="36"/>
    </row>
    <row r="94" spans="1:4" ht="48.75" customHeight="1" x14ac:dyDescent="0.25">
      <c r="A94" s="69" t="s">
        <v>119</v>
      </c>
      <c r="B94" s="41">
        <v>45812</v>
      </c>
      <c r="C94" s="73">
        <v>0</v>
      </c>
      <c r="D94" s="36"/>
    </row>
    <row r="95" spans="1:4" ht="45.75" customHeight="1" x14ac:dyDescent="0.25">
      <c r="A95" s="69" t="s">
        <v>120</v>
      </c>
      <c r="B95" s="41">
        <v>45812</v>
      </c>
      <c r="C95" s="73">
        <v>0</v>
      </c>
      <c r="D95" s="36"/>
    </row>
    <row r="96" spans="1:4" ht="45.75" customHeight="1" x14ac:dyDescent="0.25">
      <c r="A96" s="69" t="s">
        <v>172</v>
      </c>
      <c r="B96" s="41">
        <v>45813</v>
      </c>
      <c r="C96" s="73">
        <v>0</v>
      </c>
      <c r="D96" s="36"/>
    </row>
    <row r="97" spans="1:4" ht="45" customHeight="1" x14ac:dyDescent="0.25">
      <c r="A97" s="69" t="s">
        <v>173</v>
      </c>
      <c r="B97" s="41">
        <v>45814</v>
      </c>
      <c r="C97" s="73">
        <v>0</v>
      </c>
      <c r="D97" s="36"/>
    </row>
    <row r="98" spans="1:4" ht="44.25" customHeight="1" x14ac:dyDescent="0.25">
      <c r="A98" s="69" t="s">
        <v>174</v>
      </c>
      <c r="B98" s="41">
        <v>45815</v>
      </c>
      <c r="C98" s="73">
        <v>0</v>
      </c>
      <c r="D98" s="36"/>
    </row>
    <row r="99" spans="1:4" ht="45" customHeight="1" x14ac:dyDescent="0.25">
      <c r="A99" s="69" t="s">
        <v>175</v>
      </c>
      <c r="B99" s="41">
        <v>45816</v>
      </c>
      <c r="C99" s="73">
        <v>0</v>
      </c>
      <c r="D99" s="36"/>
    </row>
    <row r="100" spans="1:4" ht="45" customHeight="1" x14ac:dyDescent="0.25">
      <c r="A100" s="69" t="s">
        <v>176</v>
      </c>
      <c r="B100" s="41">
        <v>45817</v>
      </c>
      <c r="C100" s="73">
        <v>0</v>
      </c>
      <c r="D100" s="36"/>
    </row>
    <row r="101" spans="1:4" ht="32.25" customHeight="1" x14ac:dyDescent="0.25">
      <c r="A101" s="70" t="s">
        <v>76</v>
      </c>
      <c r="B101" s="41">
        <v>45821</v>
      </c>
      <c r="C101" s="73">
        <v>0</v>
      </c>
      <c r="D101" s="36"/>
    </row>
    <row r="102" spans="1:4" ht="33" customHeight="1" x14ac:dyDescent="0.25">
      <c r="A102" s="70" t="s">
        <v>66</v>
      </c>
      <c r="B102" s="41">
        <v>45822</v>
      </c>
      <c r="C102" s="73">
        <v>0</v>
      </c>
      <c r="D102" s="36"/>
    </row>
    <row r="103" spans="1:4" ht="39" customHeight="1" x14ac:dyDescent="0.25">
      <c r="A103" s="70" t="s">
        <v>121</v>
      </c>
      <c r="B103" s="41">
        <v>45823</v>
      </c>
      <c r="C103" s="73">
        <v>0</v>
      </c>
      <c r="D103" s="36"/>
    </row>
    <row r="104" spans="1:4" ht="35.25" customHeight="1" x14ac:dyDescent="0.25">
      <c r="A104" s="70" t="s">
        <v>122</v>
      </c>
      <c r="B104" s="41">
        <v>45824</v>
      </c>
      <c r="C104" s="73">
        <v>0</v>
      </c>
      <c r="D104" s="36"/>
    </row>
    <row r="105" spans="1:4" ht="30" customHeight="1" x14ac:dyDescent="0.25">
      <c r="A105" s="70" t="s">
        <v>177</v>
      </c>
      <c r="B105" s="41">
        <v>45824</v>
      </c>
      <c r="C105" s="73">
        <v>0</v>
      </c>
      <c r="D105" s="36"/>
    </row>
    <row r="106" spans="1:4" ht="35.25" customHeight="1" x14ac:dyDescent="0.25">
      <c r="A106" s="59" t="s">
        <v>113</v>
      </c>
      <c r="B106" s="41">
        <v>45839</v>
      </c>
      <c r="C106" s="73">
        <v>0</v>
      </c>
      <c r="D106" s="36"/>
    </row>
    <row r="107" spans="1:4" ht="19.5" customHeight="1" x14ac:dyDescent="0.25">
      <c r="A107" s="70" t="s">
        <v>77</v>
      </c>
      <c r="B107" s="41">
        <v>45870</v>
      </c>
      <c r="C107" s="73">
        <v>0</v>
      </c>
      <c r="D107" s="36"/>
    </row>
    <row r="108" spans="1:4" ht="21" customHeight="1" x14ac:dyDescent="0.25">
      <c r="A108" s="70" t="s">
        <v>65</v>
      </c>
      <c r="B108" s="41">
        <v>45871</v>
      </c>
      <c r="C108" s="73">
        <v>0</v>
      </c>
      <c r="D108" s="36"/>
    </row>
    <row r="109" spans="1:4" ht="21.95" customHeight="1" x14ac:dyDescent="0.25">
      <c r="A109" s="70" t="s">
        <v>67</v>
      </c>
      <c r="B109" s="41">
        <v>45872</v>
      </c>
      <c r="C109" s="73">
        <v>0</v>
      </c>
      <c r="D109" s="36"/>
    </row>
    <row r="110" spans="1:4" ht="24.95" customHeight="1" x14ac:dyDescent="0.25">
      <c r="A110" s="69" t="s">
        <v>54</v>
      </c>
      <c r="B110" s="41">
        <v>45873</v>
      </c>
      <c r="C110" s="73">
        <v>0</v>
      </c>
      <c r="D110" s="36"/>
    </row>
    <row r="111" spans="1:4" ht="23.45" customHeight="1" x14ac:dyDescent="0.25">
      <c r="A111" s="69" t="s">
        <v>190</v>
      </c>
      <c r="B111" s="41">
        <v>45874</v>
      </c>
      <c r="C111" s="73">
        <v>0</v>
      </c>
      <c r="D111" s="36"/>
    </row>
    <row r="112" spans="1:4" ht="29.25" customHeight="1" thickBot="1" x14ac:dyDescent="0.3">
      <c r="A112" s="63" t="s">
        <v>75</v>
      </c>
      <c r="B112" s="49">
        <v>45874</v>
      </c>
      <c r="C112" s="74">
        <v>0</v>
      </c>
      <c r="D112" s="36"/>
    </row>
    <row r="113" spans="1:4" ht="46.5" customHeight="1" thickBot="1" x14ac:dyDescent="0.3">
      <c r="A113" s="64" t="s">
        <v>180</v>
      </c>
      <c r="B113" s="56"/>
      <c r="C113" s="48">
        <f>C84+C85+C86+C87+C88+C89+C90+C91+C92+C93+C94+C95+C96+C97+C98+C99+C100+C101+C102+C103+C104+C105+C106+C107+C108+C109+C110+C111+C112</f>
        <v>0</v>
      </c>
      <c r="D113" s="36"/>
    </row>
    <row r="114" spans="1:4" ht="46.5" customHeight="1" thickBot="1" x14ac:dyDescent="0.3">
      <c r="A114" s="33" t="s">
        <v>2</v>
      </c>
      <c r="B114" s="34" t="s">
        <v>0</v>
      </c>
      <c r="C114" s="35" t="s">
        <v>1</v>
      </c>
      <c r="D114" s="36"/>
    </row>
    <row r="115" spans="1:4" ht="45.75" customHeight="1" thickBot="1" x14ac:dyDescent="0.3">
      <c r="A115" s="37" t="s">
        <v>123</v>
      </c>
      <c r="B115" s="38"/>
      <c r="C115" s="39"/>
      <c r="D115" s="36" t="s">
        <v>150</v>
      </c>
    </row>
    <row r="116" spans="1:4" ht="53.25" customHeight="1" x14ac:dyDescent="0.25">
      <c r="A116" s="65" t="s">
        <v>149</v>
      </c>
      <c r="B116" s="53">
        <v>45931</v>
      </c>
      <c r="C116" s="76">
        <v>0</v>
      </c>
      <c r="D116" s="36" t="s">
        <v>151</v>
      </c>
    </row>
    <row r="117" spans="1:4" ht="50.25" customHeight="1" x14ac:dyDescent="0.25">
      <c r="A117" s="60" t="s">
        <v>124</v>
      </c>
      <c r="B117" s="42">
        <v>45992</v>
      </c>
      <c r="C117" s="72">
        <v>0</v>
      </c>
      <c r="D117" s="36" t="s">
        <v>152</v>
      </c>
    </row>
    <row r="118" spans="1:4" ht="45.75" customHeight="1" x14ac:dyDescent="0.25">
      <c r="A118" s="59" t="s">
        <v>125</v>
      </c>
      <c r="B118" s="42">
        <v>45992</v>
      </c>
      <c r="C118" s="73">
        <v>0</v>
      </c>
      <c r="D118" s="36" t="s">
        <v>153</v>
      </c>
    </row>
    <row r="119" spans="1:4" ht="45" customHeight="1" x14ac:dyDescent="0.25">
      <c r="A119" s="69" t="s">
        <v>126</v>
      </c>
      <c r="B119" s="42">
        <v>45992</v>
      </c>
      <c r="C119" s="73">
        <v>0</v>
      </c>
      <c r="D119" s="36"/>
    </row>
    <row r="120" spans="1:4" ht="45.75" customHeight="1" x14ac:dyDescent="0.25">
      <c r="A120" s="59" t="s">
        <v>154</v>
      </c>
      <c r="B120" s="42">
        <v>45992</v>
      </c>
      <c r="C120" s="73">
        <v>0</v>
      </c>
      <c r="D120" s="36"/>
    </row>
    <row r="121" spans="1:4" ht="37.5" customHeight="1" x14ac:dyDescent="0.25">
      <c r="A121" s="69" t="s">
        <v>155</v>
      </c>
      <c r="B121" s="41" t="s">
        <v>127</v>
      </c>
      <c r="C121" s="75">
        <v>0</v>
      </c>
      <c r="D121" s="36" t="s">
        <v>158</v>
      </c>
    </row>
    <row r="122" spans="1:4" ht="50.25" customHeight="1" x14ac:dyDescent="0.25">
      <c r="A122" s="69" t="s">
        <v>156</v>
      </c>
      <c r="B122" s="41" t="s">
        <v>128</v>
      </c>
      <c r="C122" s="75">
        <v>0</v>
      </c>
      <c r="D122" s="36"/>
    </row>
    <row r="123" spans="1:4" ht="36" customHeight="1" x14ac:dyDescent="0.25">
      <c r="A123" s="69" t="s">
        <v>129</v>
      </c>
      <c r="B123" s="41">
        <v>46174</v>
      </c>
      <c r="C123" s="73">
        <v>0</v>
      </c>
      <c r="D123" s="36"/>
    </row>
    <row r="124" spans="1:4" ht="27.75" customHeight="1" x14ac:dyDescent="0.25">
      <c r="A124" s="60" t="s">
        <v>191</v>
      </c>
      <c r="B124" s="40">
        <v>46178</v>
      </c>
      <c r="C124" s="72">
        <v>0</v>
      </c>
      <c r="D124" s="36"/>
    </row>
    <row r="125" spans="1:4" ht="35.25" customHeight="1" x14ac:dyDescent="0.25">
      <c r="A125" s="69" t="s">
        <v>192</v>
      </c>
      <c r="B125" s="41">
        <v>45821</v>
      </c>
      <c r="C125" s="73">
        <v>0</v>
      </c>
      <c r="D125" s="36"/>
    </row>
    <row r="126" spans="1:4" ht="35.25" customHeight="1" x14ac:dyDescent="0.25">
      <c r="A126" s="59" t="s">
        <v>157</v>
      </c>
      <c r="B126" s="41">
        <v>46177</v>
      </c>
      <c r="C126" s="73">
        <v>0</v>
      </c>
      <c r="D126" s="36"/>
    </row>
    <row r="127" spans="1:4" ht="35.25" customHeight="1" thickBot="1" x14ac:dyDescent="0.3">
      <c r="A127" s="69" t="s">
        <v>183</v>
      </c>
      <c r="B127" s="41">
        <v>46235</v>
      </c>
      <c r="C127" s="73">
        <v>0</v>
      </c>
      <c r="D127" s="36"/>
    </row>
    <row r="128" spans="1:4" ht="35.25" customHeight="1" thickBot="1" x14ac:dyDescent="0.3">
      <c r="A128" s="64" t="s">
        <v>179</v>
      </c>
      <c r="B128" s="52"/>
      <c r="C128" s="48">
        <f>C116+C117+C118+C119+C120+C121+C122+C123+C124+C125+C126+C127</f>
        <v>0</v>
      </c>
      <c r="D128" s="36"/>
    </row>
    <row r="129" spans="1:6" ht="31.5" customHeight="1" thickBot="1" x14ac:dyDescent="0.3">
      <c r="A129" s="66" t="s">
        <v>178</v>
      </c>
      <c r="B129" s="52"/>
      <c r="C129" s="48">
        <f>C19+C51+C81+C113+C128</f>
        <v>0</v>
      </c>
      <c r="D129" s="36"/>
    </row>
    <row r="130" spans="1:6" ht="7.5" customHeight="1" thickBot="1" x14ac:dyDescent="0.3">
      <c r="A130" s="54"/>
      <c r="B130" s="51"/>
      <c r="C130" s="55"/>
      <c r="D130" s="36"/>
    </row>
    <row r="131" spans="1:6" ht="31.5" customHeight="1" thickBot="1" x14ac:dyDescent="0.3">
      <c r="A131" s="82" t="s">
        <v>46</v>
      </c>
      <c r="B131" s="83"/>
      <c r="C131" s="84"/>
      <c r="D131" s="36"/>
      <c r="E131" s="31"/>
      <c r="F131" s="31"/>
    </row>
    <row r="132" spans="1:6" ht="31.5" customHeight="1" thickBot="1" x14ac:dyDescent="0.3">
      <c r="A132" s="94" t="s">
        <v>38</v>
      </c>
      <c r="B132" s="95"/>
      <c r="C132" s="96"/>
      <c r="D132" s="36"/>
      <c r="E132" s="32"/>
      <c r="F132" s="32"/>
    </row>
    <row r="133" spans="1:6" ht="31.5" customHeight="1" x14ac:dyDescent="0.25">
      <c r="A133" s="85" t="s">
        <v>195</v>
      </c>
      <c r="B133" s="86"/>
      <c r="C133" s="87"/>
      <c r="D133" s="36"/>
    </row>
    <row r="134" spans="1:6" ht="31.5" customHeight="1" x14ac:dyDescent="0.25">
      <c r="A134" s="88"/>
      <c r="B134" s="89"/>
      <c r="C134" s="90"/>
      <c r="D134" s="36"/>
    </row>
    <row r="135" spans="1:6" ht="31.5" customHeight="1" x14ac:dyDescent="0.25">
      <c r="A135" s="91" t="s">
        <v>45</v>
      </c>
      <c r="B135" s="92"/>
      <c r="C135" s="93"/>
      <c r="D135" s="36"/>
    </row>
    <row r="136" spans="1:6" ht="31.5" customHeight="1" x14ac:dyDescent="0.25">
      <c r="A136" s="91" t="s">
        <v>39</v>
      </c>
      <c r="B136" s="92"/>
      <c r="C136" s="93"/>
      <c r="D136" s="36"/>
    </row>
    <row r="137" spans="1:6" ht="31.5" customHeight="1" thickBot="1" x14ac:dyDescent="0.3">
      <c r="A137" s="62" t="s">
        <v>40</v>
      </c>
      <c r="B137" s="77" t="s">
        <v>41</v>
      </c>
      <c r="C137" s="78"/>
      <c r="D137" s="31"/>
    </row>
    <row r="138" spans="1:6" ht="31.5" customHeight="1" thickBot="1" x14ac:dyDescent="0.3">
      <c r="A138" s="79" t="s">
        <v>42</v>
      </c>
      <c r="B138" s="80"/>
      <c r="C138" s="81"/>
      <c r="D138" s="50"/>
    </row>
    <row r="139" spans="1:6" ht="31.5" customHeight="1" thickBot="1" x14ac:dyDescent="0.3">
      <c r="A139" s="79" t="s">
        <v>43</v>
      </c>
      <c r="B139" s="80"/>
      <c r="C139" s="81"/>
      <c r="D139" s="36"/>
    </row>
    <row r="140" spans="1:6" ht="31.5" customHeight="1" thickBot="1" x14ac:dyDescent="0.3">
      <c r="A140" s="79" t="s">
        <v>44</v>
      </c>
      <c r="B140" s="80"/>
      <c r="C140" s="81"/>
      <c r="D140" s="36"/>
    </row>
    <row r="141" spans="1:6" ht="31.5" customHeight="1" x14ac:dyDescent="0.25">
      <c r="A141" s="61"/>
      <c r="D141" s="36"/>
    </row>
    <row r="142" spans="1:6" ht="31.5" customHeight="1" x14ac:dyDescent="0.25">
      <c r="D142" s="36"/>
    </row>
  </sheetData>
  <sheetProtection algorithmName="SHA-512" hashValue="mPg02cP7v/99PifTcYQDHyTEVeY1zjPxdF7+yLo2hA6Iwz8s3RhXIeIJiVsnAgBt6nBJSsM48Mg+B8ZQZAZkGw==" saltValue="wwXBeL1XqKRtXta2Q0nE/Q==" spinCount="100000" sheet="1" objects="1" scenarios="1" selectLockedCells="1"/>
  <mergeCells count="9">
    <mergeCell ref="B137:C137"/>
    <mergeCell ref="A138:C138"/>
    <mergeCell ref="A139:C139"/>
    <mergeCell ref="A140:C140"/>
    <mergeCell ref="A131:C131"/>
    <mergeCell ref="A133:C134"/>
    <mergeCell ref="A135:C135"/>
    <mergeCell ref="A136:C136"/>
    <mergeCell ref="A132:C132"/>
  </mergeCells>
  <pageMargins left="0.77083333333333337" right="0.7" top="0.75" bottom="0.75" header="0.3" footer="0.3"/>
  <pageSetup scale="85" fitToHeight="0" orientation="landscape" horizontalDpi="4294967295" verticalDpi="4294967295" r:id="rId1"/>
  <headerFooter>
    <oddHeader xml:space="preserve">&amp;C&amp;"-,Bold"Bid Form Cost Proposal-Schedule of Deliverables-RFP #20-005: Scaling and Scale Maintenance, Standard Setting, and Reliability/Validity Analyses of the New York State Regents Examination and Elementary/Intermediate-level Science Test Programs </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52705-A55D-4AC0-A109-06AAFE8FEA9C}">
  <dimension ref="A1:G35"/>
  <sheetViews>
    <sheetView zoomScale="70" zoomScaleNormal="70" workbookViewId="0">
      <selection activeCell="F27" sqref="F27:F28"/>
    </sheetView>
  </sheetViews>
  <sheetFormatPr defaultColWidth="8.85546875" defaultRowHeight="15" x14ac:dyDescent="0.25"/>
  <cols>
    <col min="1" max="1" width="24.5703125" customWidth="1"/>
    <col min="2" max="2" width="8.5703125" customWidth="1"/>
    <col min="3" max="3" width="10.42578125" customWidth="1"/>
    <col min="4" max="4" width="30.42578125" customWidth="1"/>
    <col min="5" max="5" width="12.5703125" customWidth="1"/>
    <col min="6" max="6" width="14" customWidth="1"/>
  </cols>
  <sheetData>
    <row r="1" spans="1:7" x14ac:dyDescent="0.25">
      <c r="A1" s="97" t="s">
        <v>193</v>
      </c>
      <c r="B1" s="98"/>
      <c r="C1" s="98"/>
      <c r="D1" s="98"/>
      <c r="E1" s="98"/>
      <c r="F1" s="98"/>
    </row>
    <row r="2" spans="1:7" ht="33" customHeight="1" x14ac:dyDescent="0.25">
      <c r="A2" s="99" t="s">
        <v>47</v>
      </c>
      <c r="B2" s="100"/>
      <c r="C2" s="100"/>
      <c r="D2" s="100"/>
      <c r="E2" s="100"/>
      <c r="F2" s="100"/>
      <c r="G2" s="4"/>
    </row>
    <row r="3" spans="1:7" ht="36.75" customHeight="1" x14ac:dyDescent="0.25">
      <c r="A3" s="101" t="s">
        <v>63</v>
      </c>
      <c r="B3" s="101"/>
      <c r="C3" s="101"/>
      <c r="D3" s="101"/>
      <c r="E3" s="101"/>
      <c r="F3" s="101"/>
      <c r="G3" s="4"/>
    </row>
    <row r="4" spans="1:7" x14ac:dyDescent="0.25">
      <c r="A4" s="5"/>
      <c r="B4" s="5"/>
      <c r="C4" s="5"/>
      <c r="D4" s="5"/>
      <c r="E4" s="5"/>
      <c r="F4" s="5"/>
      <c r="G4" s="4"/>
    </row>
    <row r="5" spans="1:7" x14ac:dyDescent="0.25">
      <c r="A5" s="6" t="s">
        <v>11</v>
      </c>
      <c r="B5" s="6"/>
      <c r="C5" s="6"/>
      <c r="D5" s="5"/>
      <c r="E5" s="5"/>
      <c r="F5" s="5"/>
      <c r="G5" s="4"/>
    </row>
    <row r="6" spans="1:7" x14ac:dyDescent="0.25">
      <c r="A6" s="7"/>
      <c r="B6" s="7"/>
      <c r="C6" s="5"/>
      <c r="D6" s="4"/>
      <c r="E6" s="4"/>
      <c r="F6" s="4"/>
      <c r="G6" s="4"/>
    </row>
    <row r="7" spans="1:7" x14ac:dyDescent="0.25">
      <c r="A7" s="102" t="s">
        <v>12</v>
      </c>
      <c r="B7" s="104" t="s">
        <v>13</v>
      </c>
      <c r="C7" s="104" t="s">
        <v>14</v>
      </c>
      <c r="D7" s="106" t="s">
        <v>15</v>
      </c>
      <c r="E7" s="108" t="s">
        <v>16</v>
      </c>
      <c r="F7" s="104" t="s">
        <v>17</v>
      </c>
      <c r="G7" s="4"/>
    </row>
    <row r="8" spans="1:7" ht="26.45" customHeight="1" x14ac:dyDescent="0.25">
      <c r="A8" s="103"/>
      <c r="B8" s="105"/>
      <c r="C8" s="105"/>
      <c r="D8" s="107"/>
      <c r="E8" s="109"/>
      <c r="F8" s="105"/>
      <c r="G8" s="4"/>
    </row>
    <row r="9" spans="1:7" x14ac:dyDescent="0.25">
      <c r="A9" s="110"/>
      <c r="B9" s="8" t="s">
        <v>18</v>
      </c>
      <c r="C9" s="8" t="s">
        <v>19</v>
      </c>
      <c r="D9" s="112"/>
      <c r="E9" s="113"/>
      <c r="F9" s="113"/>
      <c r="G9" s="4"/>
    </row>
    <row r="10" spans="1:7" ht="22.5" x14ac:dyDescent="0.25">
      <c r="A10" s="111"/>
      <c r="B10" s="9" t="s">
        <v>20</v>
      </c>
      <c r="C10" s="9" t="s">
        <v>21</v>
      </c>
      <c r="D10" s="112"/>
      <c r="E10" s="114"/>
      <c r="F10" s="114"/>
      <c r="G10" s="4"/>
    </row>
    <row r="11" spans="1:7" x14ac:dyDescent="0.25">
      <c r="A11" s="110"/>
      <c r="B11" s="8" t="s">
        <v>18</v>
      </c>
      <c r="C11" s="8" t="s">
        <v>19</v>
      </c>
      <c r="D11" s="112"/>
      <c r="E11" s="115"/>
      <c r="F11" s="115"/>
      <c r="G11" s="4"/>
    </row>
    <row r="12" spans="1:7" ht="22.5" x14ac:dyDescent="0.25">
      <c r="A12" s="110"/>
      <c r="B12" s="9" t="s">
        <v>20</v>
      </c>
      <c r="C12" s="9" t="s">
        <v>21</v>
      </c>
      <c r="D12" s="112"/>
      <c r="E12" s="116"/>
      <c r="F12" s="116"/>
      <c r="G12" s="4"/>
    </row>
    <row r="13" spans="1:7" x14ac:dyDescent="0.25">
      <c r="A13" s="110"/>
      <c r="B13" s="8" t="s">
        <v>18</v>
      </c>
      <c r="C13" s="8" t="s">
        <v>19</v>
      </c>
      <c r="D13" s="112"/>
      <c r="E13" s="117"/>
      <c r="F13" s="115"/>
      <c r="G13" s="4"/>
    </row>
    <row r="14" spans="1:7" ht="22.5" x14ac:dyDescent="0.25">
      <c r="A14" s="110"/>
      <c r="B14" s="9" t="s">
        <v>20</v>
      </c>
      <c r="C14" s="9" t="s">
        <v>21</v>
      </c>
      <c r="D14" s="112"/>
      <c r="E14" s="118"/>
      <c r="F14" s="116"/>
      <c r="G14" s="4"/>
    </row>
    <row r="15" spans="1:7" x14ac:dyDescent="0.25">
      <c r="A15" s="110"/>
      <c r="B15" s="8" t="s">
        <v>18</v>
      </c>
      <c r="C15" s="8" t="s">
        <v>19</v>
      </c>
      <c r="D15" s="112"/>
      <c r="E15" s="115"/>
      <c r="F15" s="115"/>
      <c r="G15" s="4"/>
    </row>
    <row r="16" spans="1:7" ht="22.5" x14ac:dyDescent="0.25">
      <c r="A16" s="110"/>
      <c r="B16" s="9" t="s">
        <v>20</v>
      </c>
      <c r="C16" s="9" t="s">
        <v>21</v>
      </c>
      <c r="D16" s="112"/>
      <c r="E16" s="116"/>
      <c r="F16" s="116"/>
      <c r="G16" s="4"/>
    </row>
    <row r="17" spans="1:7" x14ac:dyDescent="0.25">
      <c r="A17" s="110"/>
      <c r="B17" s="8" t="s">
        <v>18</v>
      </c>
      <c r="C17" s="8" t="s">
        <v>19</v>
      </c>
      <c r="D17" s="112"/>
      <c r="E17" s="115"/>
      <c r="F17" s="115"/>
      <c r="G17" s="4"/>
    </row>
    <row r="18" spans="1:7" ht="22.5" x14ac:dyDescent="0.25">
      <c r="A18" s="110"/>
      <c r="B18" s="9" t="s">
        <v>20</v>
      </c>
      <c r="C18" s="9" t="s">
        <v>21</v>
      </c>
      <c r="D18" s="112"/>
      <c r="E18" s="116"/>
      <c r="F18" s="116"/>
      <c r="G18" s="4"/>
    </row>
    <row r="19" spans="1:7" x14ac:dyDescent="0.25">
      <c r="A19" s="110"/>
      <c r="B19" s="8" t="s">
        <v>18</v>
      </c>
      <c r="C19" s="8" t="s">
        <v>19</v>
      </c>
      <c r="D19" s="112"/>
      <c r="E19" s="115"/>
      <c r="F19" s="115"/>
      <c r="G19" s="4"/>
    </row>
    <row r="20" spans="1:7" ht="22.5" x14ac:dyDescent="0.25">
      <c r="A20" s="110"/>
      <c r="B20" s="9" t="s">
        <v>20</v>
      </c>
      <c r="C20" s="9" t="s">
        <v>21</v>
      </c>
      <c r="D20" s="112"/>
      <c r="E20" s="116"/>
      <c r="F20" s="116"/>
      <c r="G20" s="4"/>
    </row>
    <row r="21" spans="1:7" x14ac:dyDescent="0.25">
      <c r="A21" s="110"/>
      <c r="B21" s="8" t="s">
        <v>18</v>
      </c>
      <c r="C21" s="8" t="s">
        <v>19</v>
      </c>
      <c r="D21" s="112"/>
      <c r="E21" s="115"/>
      <c r="F21" s="115"/>
      <c r="G21" s="4"/>
    </row>
    <row r="22" spans="1:7" ht="22.5" x14ac:dyDescent="0.25">
      <c r="A22" s="110"/>
      <c r="B22" s="9" t="s">
        <v>20</v>
      </c>
      <c r="C22" s="9" t="s">
        <v>21</v>
      </c>
      <c r="D22" s="112"/>
      <c r="E22" s="116"/>
      <c r="F22" s="116"/>
      <c r="G22" s="4"/>
    </row>
    <row r="23" spans="1:7" x14ac:dyDescent="0.25">
      <c r="A23" s="110"/>
      <c r="B23" s="8" t="s">
        <v>18</v>
      </c>
      <c r="C23" s="8" t="s">
        <v>19</v>
      </c>
      <c r="D23" s="112"/>
      <c r="E23" s="115"/>
      <c r="F23" s="115"/>
      <c r="G23" s="4"/>
    </row>
    <row r="24" spans="1:7" ht="22.5" x14ac:dyDescent="0.25">
      <c r="A24" s="110"/>
      <c r="B24" s="9" t="s">
        <v>20</v>
      </c>
      <c r="C24" s="9" t="s">
        <v>21</v>
      </c>
      <c r="D24" s="112"/>
      <c r="E24" s="116"/>
      <c r="F24" s="116"/>
      <c r="G24" s="4"/>
    </row>
    <row r="25" spans="1:7" x14ac:dyDescent="0.25">
      <c r="A25" s="119"/>
      <c r="B25" s="8" t="s">
        <v>18</v>
      </c>
      <c r="C25" s="8" t="s">
        <v>19</v>
      </c>
      <c r="D25" s="120"/>
      <c r="E25" s="115"/>
      <c r="F25" s="115"/>
      <c r="G25" s="4"/>
    </row>
    <row r="26" spans="1:7" ht="22.5" x14ac:dyDescent="0.25">
      <c r="A26" s="111"/>
      <c r="B26" s="9" t="s">
        <v>20</v>
      </c>
      <c r="C26" s="9" t="s">
        <v>21</v>
      </c>
      <c r="D26" s="121"/>
      <c r="E26" s="116"/>
      <c r="F26" s="116"/>
      <c r="G26" s="4"/>
    </row>
    <row r="27" spans="1:7" x14ac:dyDescent="0.25">
      <c r="A27" s="119"/>
      <c r="B27" s="8" t="s">
        <v>18</v>
      </c>
      <c r="C27" s="8" t="s">
        <v>19</v>
      </c>
      <c r="D27" s="120"/>
      <c r="E27" s="115"/>
      <c r="F27" s="115"/>
      <c r="G27" s="4"/>
    </row>
    <row r="28" spans="1:7" ht="22.5" x14ac:dyDescent="0.25">
      <c r="A28" s="111"/>
      <c r="B28" s="9" t="s">
        <v>20</v>
      </c>
      <c r="C28" s="9" t="s">
        <v>21</v>
      </c>
      <c r="D28" s="121"/>
      <c r="E28" s="116"/>
      <c r="F28" s="116"/>
      <c r="G28" s="4"/>
    </row>
    <row r="29" spans="1:7" x14ac:dyDescent="0.25">
      <c r="A29" s="10"/>
      <c r="B29" s="11"/>
      <c r="C29" s="11"/>
      <c r="D29" s="12"/>
      <c r="E29" s="13" t="s">
        <v>22</v>
      </c>
      <c r="F29" s="14">
        <f>SUM(F9:F28)</f>
        <v>0</v>
      </c>
      <c r="G29" s="4"/>
    </row>
    <row r="30" spans="1:7" x14ac:dyDescent="0.25">
      <c r="A30" s="10"/>
      <c r="B30" s="11"/>
      <c r="C30" s="11"/>
      <c r="D30" s="12"/>
      <c r="E30" s="13" t="s">
        <v>23</v>
      </c>
      <c r="F30" s="14" t="e">
        <f>'RFP 21-010 BidFormCostProposal'!#REF!</f>
        <v>#REF!</v>
      </c>
      <c r="G30" s="4"/>
    </row>
    <row r="31" spans="1:7" x14ac:dyDescent="0.25">
      <c r="A31" s="10"/>
      <c r="B31" s="11"/>
      <c r="C31" s="11"/>
      <c r="D31" s="12"/>
      <c r="E31" s="13" t="s">
        <v>24</v>
      </c>
      <c r="F31" s="15" t="e">
        <f>F29/F30</f>
        <v>#REF!</v>
      </c>
      <c r="G31" s="4"/>
    </row>
    <row r="32" spans="1:7" x14ac:dyDescent="0.25">
      <c r="A32" s="16" t="s">
        <v>25</v>
      </c>
      <c r="B32" s="4"/>
      <c r="C32" s="4"/>
      <c r="D32" s="4"/>
      <c r="E32" s="4"/>
      <c r="F32" s="4"/>
      <c r="G32" s="4"/>
    </row>
    <row r="33" spans="1:7" x14ac:dyDescent="0.25">
      <c r="A33" s="16" t="s">
        <v>26</v>
      </c>
      <c r="B33" s="4"/>
      <c r="C33" s="4"/>
      <c r="D33" s="4"/>
      <c r="E33" s="4"/>
      <c r="F33" s="4"/>
      <c r="G33" s="4"/>
    </row>
    <row r="34" spans="1:7" x14ac:dyDescent="0.25">
      <c r="A34" s="16"/>
      <c r="B34" s="4"/>
      <c r="C34" s="4"/>
      <c r="D34" s="4"/>
      <c r="E34" s="4"/>
      <c r="F34" s="4"/>
      <c r="G34" s="4"/>
    </row>
    <row r="35" spans="1:7" x14ac:dyDescent="0.25">
      <c r="A35" s="16" t="s">
        <v>27</v>
      </c>
      <c r="B35" s="4"/>
      <c r="C35" s="4"/>
      <c r="D35" s="4"/>
      <c r="E35" s="4"/>
      <c r="F35" s="4"/>
      <c r="G35" s="4"/>
    </row>
  </sheetData>
  <sheetProtection formatCells="0" formatRows="0" insertRows="0" selectLockedCells="1"/>
  <mergeCells count="49">
    <mergeCell ref="A25:A26"/>
    <mergeCell ref="D25:D26"/>
    <mergeCell ref="E25:E26"/>
    <mergeCell ref="F25:F26"/>
    <mergeCell ref="A27:A28"/>
    <mergeCell ref="D27:D28"/>
    <mergeCell ref="E27:E28"/>
    <mergeCell ref="F27:F28"/>
    <mergeCell ref="A21:A22"/>
    <mergeCell ref="D21:D22"/>
    <mergeCell ref="E21:E22"/>
    <mergeCell ref="F21:F22"/>
    <mergeCell ref="A23:A24"/>
    <mergeCell ref="D23:D24"/>
    <mergeCell ref="E23:E24"/>
    <mergeCell ref="F23:F24"/>
    <mergeCell ref="A17:A18"/>
    <mergeCell ref="D17:D18"/>
    <mergeCell ref="E17:E18"/>
    <mergeCell ref="F17:F18"/>
    <mergeCell ref="A19:A20"/>
    <mergeCell ref="D19:D20"/>
    <mergeCell ref="E19:E20"/>
    <mergeCell ref="F19:F20"/>
    <mergeCell ref="A13:A14"/>
    <mergeCell ref="D13:D14"/>
    <mergeCell ref="E13:E14"/>
    <mergeCell ref="F13:F14"/>
    <mergeCell ref="A15:A16"/>
    <mergeCell ref="D15:D16"/>
    <mergeCell ref="E15:E16"/>
    <mergeCell ref="F15:F16"/>
    <mergeCell ref="A9:A10"/>
    <mergeCell ref="D9:D10"/>
    <mergeCell ref="E9:E10"/>
    <mergeCell ref="F9:F10"/>
    <mergeCell ref="A11:A12"/>
    <mergeCell ref="D11:D12"/>
    <mergeCell ref="E11:E12"/>
    <mergeCell ref="F11:F12"/>
    <mergeCell ref="A1:F1"/>
    <mergeCell ref="A2:F2"/>
    <mergeCell ref="A3:F3"/>
    <mergeCell ref="A7:A8"/>
    <mergeCell ref="B7:B8"/>
    <mergeCell ref="C7:C8"/>
    <mergeCell ref="D7:D8"/>
    <mergeCell ref="E7:E8"/>
    <mergeCell ref="F7:F8"/>
  </mergeCell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1FF8C-7A5F-427A-A11B-C88C0A8A7A95}">
  <dimension ref="A1:F37"/>
  <sheetViews>
    <sheetView tabSelected="1" topLeftCell="A8" workbookViewId="0">
      <selection activeCell="A33" sqref="A33"/>
    </sheetView>
  </sheetViews>
  <sheetFormatPr defaultColWidth="8.85546875" defaultRowHeight="15" x14ac:dyDescent="0.25"/>
  <cols>
    <col min="1" max="1" width="28.5703125" customWidth="1"/>
    <col min="2" max="2" width="13.140625" customWidth="1"/>
    <col min="3" max="3" width="27.5703125" customWidth="1"/>
    <col min="4" max="4" width="14.5703125" customWidth="1"/>
    <col min="5" max="5" width="16.85546875" customWidth="1"/>
  </cols>
  <sheetData>
    <row r="1" spans="1:6" ht="15.75" thickBot="1" x14ac:dyDescent="0.3">
      <c r="A1" s="94" t="s">
        <v>194</v>
      </c>
      <c r="B1" s="122"/>
      <c r="C1" s="122"/>
      <c r="D1" s="122"/>
      <c r="E1" s="123"/>
    </row>
    <row r="2" spans="1:6" ht="32.450000000000003" customHeight="1" thickBot="1" x14ac:dyDescent="0.3">
      <c r="A2" s="129" t="s">
        <v>47</v>
      </c>
      <c r="B2" s="130"/>
      <c r="C2" s="130"/>
      <c r="D2" s="130"/>
      <c r="E2" s="131"/>
      <c r="F2" s="58"/>
    </row>
    <row r="3" spans="1:6" ht="27.75" customHeight="1" thickBot="1" x14ac:dyDescent="0.3">
      <c r="A3" s="124" t="s">
        <v>64</v>
      </c>
      <c r="B3" s="125"/>
      <c r="C3" s="125"/>
      <c r="D3" s="125"/>
      <c r="E3" s="126"/>
    </row>
    <row r="4" spans="1:6" x14ac:dyDescent="0.25">
      <c r="A4" s="5"/>
      <c r="B4" s="5"/>
      <c r="C4" s="5"/>
      <c r="D4" s="5"/>
      <c r="E4" s="5"/>
    </row>
    <row r="5" spans="1:6" x14ac:dyDescent="0.25">
      <c r="A5" s="6" t="s">
        <v>11</v>
      </c>
      <c r="B5" s="17"/>
      <c r="C5" s="5"/>
      <c r="D5" s="5"/>
      <c r="E5" s="5"/>
    </row>
    <row r="6" spans="1:6" x14ac:dyDescent="0.25">
      <c r="A6" s="6"/>
      <c r="B6" s="17"/>
      <c r="C6" s="5"/>
      <c r="D6" s="5"/>
      <c r="E6" s="5"/>
    </row>
    <row r="7" spans="1:6" x14ac:dyDescent="0.25">
      <c r="A7" s="18" t="s">
        <v>28</v>
      </c>
      <c r="B7" s="17"/>
      <c r="C7" s="5"/>
      <c r="D7" s="5"/>
      <c r="E7" s="5"/>
    </row>
    <row r="8" spans="1:6" x14ac:dyDescent="0.25">
      <c r="A8" s="19"/>
      <c r="B8" s="7"/>
      <c r="C8" s="4"/>
      <c r="D8" s="4"/>
      <c r="E8" s="4"/>
    </row>
    <row r="9" spans="1:6" x14ac:dyDescent="0.25">
      <c r="A9" s="127" t="s">
        <v>29</v>
      </c>
      <c r="B9" s="102" t="s">
        <v>30</v>
      </c>
      <c r="C9" s="106"/>
      <c r="D9" s="108" t="s">
        <v>16</v>
      </c>
      <c r="E9" s="104" t="s">
        <v>31</v>
      </c>
    </row>
    <row r="10" spans="1:6" ht="32.1" customHeight="1" x14ac:dyDescent="0.25">
      <c r="A10" s="128"/>
      <c r="B10" s="103"/>
      <c r="C10" s="107"/>
      <c r="D10" s="109"/>
      <c r="E10" s="105"/>
    </row>
    <row r="11" spans="1:6" x14ac:dyDescent="0.25">
      <c r="A11" s="20"/>
      <c r="B11" s="132"/>
      <c r="C11" s="133"/>
      <c r="D11" s="21"/>
      <c r="E11" s="21"/>
    </row>
    <row r="12" spans="1:6" x14ac:dyDescent="0.25">
      <c r="A12" s="20"/>
      <c r="B12" s="132"/>
      <c r="C12" s="133"/>
      <c r="D12" s="22"/>
      <c r="E12" s="22"/>
    </row>
    <row r="13" spans="1:6" x14ac:dyDescent="0.25">
      <c r="A13" s="20"/>
      <c r="B13" s="132"/>
      <c r="C13" s="133"/>
      <c r="D13" s="21"/>
      <c r="E13" s="21"/>
    </row>
    <row r="14" spans="1:6" x14ac:dyDescent="0.25">
      <c r="A14" s="20"/>
      <c r="B14" s="132"/>
      <c r="C14" s="133"/>
      <c r="D14" s="21"/>
      <c r="E14" s="21"/>
    </row>
    <row r="15" spans="1:6" x14ac:dyDescent="0.25">
      <c r="A15" s="20"/>
      <c r="B15" s="132"/>
      <c r="C15" s="133"/>
      <c r="D15" s="21"/>
      <c r="E15" s="21"/>
    </row>
    <row r="16" spans="1:6" x14ac:dyDescent="0.25">
      <c r="A16" s="20"/>
      <c r="B16" s="132"/>
      <c r="C16" s="133"/>
      <c r="D16" s="21"/>
      <c r="E16" s="21"/>
    </row>
    <row r="17" spans="1:5" x14ac:dyDescent="0.25">
      <c r="A17" s="20"/>
      <c r="B17" s="132"/>
      <c r="C17" s="133"/>
      <c r="D17" s="23"/>
      <c r="E17" s="23"/>
    </row>
    <row r="18" spans="1:5" x14ac:dyDescent="0.25">
      <c r="A18" s="20"/>
      <c r="B18" s="132"/>
      <c r="C18" s="133"/>
      <c r="D18" s="21"/>
      <c r="E18" s="21"/>
    </row>
    <row r="19" spans="1:5" x14ac:dyDescent="0.25">
      <c r="A19" s="24"/>
      <c r="B19" s="25"/>
      <c r="C19" s="12"/>
      <c r="D19" s="13" t="s">
        <v>32</v>
      </c>
      <c r="E19" s="26">
        <f>SUM(E11:E18)</f>
        <v>0</v>
      </c>
    </row>
    <row r="20" spans="1:5" x14ac:dyDescent="0.25">
      <c r="A20" s="24"/>
      <c r="B20" s="25"/>
      <c r="C20" s="12"/>
      <c r="D20" s="13" t="s">
        <v>33</v>
      </c>
      <c r="E20" s="26">
        <f>'RFP 21-010 BidFormCostProposal'!$C$128</f>
        <v>0</v>
      </c>
    </row>
    <row r="21" spans="1:5" x14ac:dyDescent="0.25">
      <c r="A21" s="24"/>
      <c r="B21" s="25"/>
      <c r="C21" s="12"/>
      <c r="D21" s="13" t="s">
        <v>34</v>
      </c>
      <c r="E21" s="27" t="e">
        <f>E19/E20</f>
        <v>#DIV/0!</v>
      </c>
    </row>
    <row r="22" spans="1:5" x14ac:dyDescent="0.25">
      <c r="A22" s="28"/>
      <c r="B22" s="4"/>
      <c r="C22" s="4"/>
      <c r="D22" s="4"/>
      <c r="E22" s="4"/>
    </row>
    <row r="23" spans="1:5" x14ac:dyDescent="0.25">
      <c r="A23" s="18" t="s">
        <v>35</v>
      </c>
      <c r="B23" s="17"/>
      <c r="C23" s="5"/>
      <c r="D23" s="5"/>
      <c r="E23" s="5"/>
    </row>
    <row r="24" spans="1:5" x14ac:dyDescent="0.25">
      <c r="A24" s="7"/>
      <c r="B24" s="7"/>
      <c r="C24" s="4"/>
      <c r="D24" s="4"/>
      <c r="E24" s="4"/>
    </row>
    <row r="25" spans="1:5" x14ac:dyDescent="0.25">
      <c r="A25" s="102" t="s">
        <v>29</v>
      </c>
      <c r="B25" s="102" t="s">
        <v>30</v>
      </c>
      <c r="C25" s="106"/>
      <c r="D25" s="108" t="s">
        <v>16</v>
      </c>
      <c r="E25" s="104" t="s">
        <v>31</v>
      </c>
    </row>
    <row r="26" spans="1:5" x14ac:dyDescent="0.25">
      <c r="A26" s="103"/>
      <c r="B26" s="103"/>
      <c r="C26" s="107"/>
      <c r="D26" s="109"/>
      <c r="E26" s="105"/>
    </row>
    <row r="27" spans="1:5" x14ac:dyDescent="0.25">
      <c r="A27" s="20"/>
      <c r="B27" s="132"/>
      <c r="C27" s="133"/>
      <c r="D27" s="21"/>
      <c r="E27" s="21"/>
    </row>
    <row r="28" spans="1:5" x14ac:dyDescent="0.25">
      <c r="A28" s="20"/>
      <c r="B28" s="132"/>
      <c r="C28" s="133"/>
      <c r="D28" s="21"/>
      <c r="E28" s="21"/>
    </row>
    <row r="29" spans="1:5" x14ac:dyDescent="0.25">
      <c r="A29" s="20"/>
      <c r="B29" s="132"/>
      <c r="C29" s="133"/>
      <c r="D29" s="21"/>
      <c r="E29" s="21"/>
    </row>
    <row r="30" spans="1:5" x14ac:dyDescent="0.25">
      <c r="A30" s="20"/>
      <c r="B30" s="132"/>
      <c r="C30" s="133"/>
      <c r="D30" s="21"/>
      <c r="E30" s="21"/>
    </row>
    <row r="31" spans="1:5" x14ac:dyDescent="0.25">
      <c r="A31" s="20"/>
      <c r="B31" s="132"/>
      <c r="C31" s="133"/>
      <c r="D31" s="21"/>
      <c r="E31" s="21"/>
    </row>
    <row r="32" spans="1:5" x14ac:dyDescent="0.25">
      <c r="A32" s="20"/>
      <c r="B32" s="132"/>
      <c r="C32" s="133"/>
      <c r="D32" s="21"/>
      <c r="E32" s="21"/>
    </row>
    <row r="33" spans="1:5" x14ac:dyDescent="0.25">
      <c r="A33" s="20"/>
      <c r="B33" s="132"/>
      <c r="C33" s="133"/>
      <c r="D33" s="21"/>
      <c r="E33" s="21"/>
    </row>
    <row r="34" spans="1:5" x14ac:dyDescent="0.25">
      <c r="A34" s="20"/>
      <c r="B34" s="132"/>
      <c r="C34" s="133"/>
      <c r="D34" s="21"/>
      <c r="E34" s="21"/>
    </row>
    <row r="35" spans="1:5" x14ac:dyDescent="0.25">
      <c r="A35" s="10"/>
      <c r="B35" s="25"/>
      <c r="C35" s="12"/>
      <c r="D35" s="13" t="s">
        <v>36</v>
      </c>
      <c r="E35" s="29">
        <f>SUM(E27:E34)</f>
        <v>0</v>
      </c>
    </row>
    <row r="36" spans="1:5" x14ac:dyDescent="0.25">
      <c r="A36" s="10"/>
      <c r="B36" s="25"/>
      <c r="C36" s="12"/>
      <c r="D36" s="13" t="s">
        <v>33</v>
      </c>
      <c r="E36" s="29">
        <f>'RFP 21-010 BidFormCostProposal'!$C$129</f>
        <v>0</v>
      </c>
    </row>
    <row r="37" spans="1:5" x14ac:dyDescent="0.25">
      <c r="A37" s="10"/>
      <c r="B37" s="25"/>
      <c r="C37" s="12"/>
      <c r="D37" s="13" t="s">
        <v>37</v>
      </c>
      <c r="E37" s="30" t="e">
        <f>E35/E36</f>
        <v>#DIV/0!</v>
      </c>
    </row>
  </sheetData>
  <sheetProtection algorithmName="SHA-512" hashValue="krFvQNuQ0a/hrwZ+1+IElLzpOEca44Gr5tbihrMX4cGl79hGkO/l2scHgrkH6Ombd4H0AfsT3GuXHntcMDIWeg==" saltValue="h21kcwcrO8IngRXMi6BeBg==" spinCount="100000" sheet="1" formatCells="0" formatRows="0" insertRows="0" selectLockedCells="1"/>
  <mergeCells count="27">
    <mergeCell ref="A25:A26"/>
    <mergeCell ref="B25:C26"/>
    <mergeCell ref="D25:D26"/>
    <mergeCell ref="B33:C33"/>
    <mergeCell ref="B34:C34"/>
    <mergeCell ref="B27:C27"/>
    <mergeCell ref="B28:C28"/>
    <mergeCell ref="B29:C29"/>
    <mergeCell ref="B30:C30"/>
    <mergeCell ref="B31:C31"/>
    <mergeCell ref="B32:C32"/>
    <mergeCell ref="E25:E26"/>
    <mergeCell ref="B11:C11"/>
    <mergeCell ref="B12:C12"/>
    <mergeCell ref="B13:C13"/>
    <mergeCell ref="B14:C14"/>
    <mergeCell ref="B15:C15"/>
    <mergeCell ref="B16:C16"/>
    <mergeCell ref="B17:C17"/>
    <mergeCell ref="B18:C18"/>
    <mergeCell ref="A1:E1"/>
    <mergeCell ref="A3:E3"/>
    <mergeCell ref="A9:A10"/>
    <mergeCell ref="B9:C10"/>
    <mergeCell ref="D9:D10"/>
    <mergeCell ref="E9:E10"/>
    <mergeCell ref="A2:E2"/>
  </mergeCells>
  <pageMargins left="0.25" right="0.25"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08343E0A38584DB1CFADA94BBB3743" ma:contentTypeVersion="0" ma:contentTypeDescription="Create a new document." ma:contentTypeScope="" ma:versionID="f2366ee841ac6addbcfbbe9bd2eed8e3">
  <xsd:schema xmlns:xsd="http://www.w3.org/2001/XMLSchema" xmlns:xs="http://www.w3.org/2001/XMLSchema" xmlns:p="http://schemas.microsoft.com/office/2006/metadata/properties" targetNamespace="http://schemas.microsoft.com/office/2006/metadata/properties" ma:root="true" ma:fieldsID="323d8a6674d42a2a186e829dd70ea15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94A1FA-6D4E-4095-84C3-AE90FC2A17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5A9D8CF-774B-4755-B908-957B18E1BC88}">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A4AAC603-7D7A-4251-A819-2D7A647E57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RFP 21-010 BidFormCostProposal</vt:lpstr>
      <vt:lpstr>Subcontracting All Students</vt:lpstr>
      <vt:lpstr>MWBE Purchases All Students</vt:lpstr>
      <vt:lpstr>'RFP 21-010 BidFormCostProposal'!Print_Area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Mahar</dc:creator>
  <cp:lastModifiedBy>Bethany Bennett</cp:lastModifiedBy>
  <cp:lastPrinted>2020-03-31T12:30:47Z</cp:lastPrinted>
  <dcterms:created xsi:type="dcterms:W3CDTF">2019-07-23T13:37:46Z</dcterms:created>
  <dcterms:modified xsi:type="dcterms:W3CDTF">2020-11-24T15:27:42Z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0x0101001408343E0A38584DB1CFADA94BBB3743</vt:lpwstr>
  </property>
</Properties>
</file>